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7f6e7a28f795b0/Documents/V2023/MT/"/>
    </mc:Choice>
  </mc:AlternateContent>
  <xr:revisionPtr revIDLastSave="0" documentId="8_{54B3D000-26F2-4B8C-9429-77AAC15D5124}" xr6:coauthVersionLast="47" xr6:coauthVersionMax="47" xr10:uidLastSave="{00000000-0000-0000-0000-000000000000}"/>
  <bookViews>
    <workbookView xWindow="180" yWindow="375" windowWidth="14895" windowHeight="15480" xr2:uid="{86639E5A-BD8D-4E48-BF77-2F5CBBEB1E63}"/>
  </bookViews>
  <sheets>
    <sheet name="Data" sheetId="1" r:id="rId1"/>
    <sheet name="Return t - CEO t - NO" sheetId="2" r:id="rId2"/>
    <sheet name="Return t - CEO t-1 - NO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6" i="2" l="1"/>
  <c r="D656" i="2"/>
  <c r="C656" i="2" s="1"/>
  <c r="N656" i="2" s="1"/>
  <c r="N655" i="2"/>
  <c r="E655" i="2"/>
  <c r="D655" i="2"/>
  <c r="C655" i="2"/>
  <c r="E654" i="2"/>
  <c r="D654" i="2"/>
  <c r="C654" i="2" s="1"/>
  <c r="N654" i="2" s="1"/>
  <c r="E653" i="2"/>
  <c r="D653" i="2"/>
  <c r="C653" i="2" s="1"/>
  <c r="N653" i="2" s="1"/>
  <c r="N652" i="2"/>
  <c r="E652" i="2"/>
  <c r="D652" i="2"/>
  <c r="C652" i="2"/>
  <c r="E651" i="2"/>
  <c r="D651" i="2"/>
  <c r="C651" i="2"/>
  <c r="N651" i="2" s="1"/>
  <c r="E650" i="2"/>
  <c r="D650" i="2"/>
  <c r="C650" i="2" s="1"/>
  <c r="N650" i="2" s="1"/>
  <c r="N649" i="2"/>
  <c r="E649" i="2"/>
  <c r="D649" i="2"/>
  <c r="C649" i="2"/>
  <c r="E648" i="2"/>
  <c r="D648" i="2"/>
  <c r="C648" i="2" s="1"/>
  <c r="N648" i="2" s="1"/>
  <c r="E647" i="2"/>
  <c r="D647" i="2"/>
  <c r="C647" i="2"/>
  <c r="N647" i="2" s="1"/>
  <c r="N646" i="2"/>
  <c r="E646" i="2"/>
  <c r="D646" i="2"/>
  <c r="C646" i="2" s="1"/>
  <c r="E645" i="2"/>
  <c r="D645" i="2"/>
  <c r="C645" i="2"/>
  <c r="N645" i="2" s="1"/>
  <c r="E644" i="2"/>
  <c r="D644" i="2"/>
  <c r="C644" i="2" s="1"/>
  <c r="N644" i="2" s="1"/>
  <c r="E643" i="2"/>
  <c r="D643" i="2"/>
  <c r="C643" i="2" s="1"/>
  <c r="N643" i="2" s="1"/>
  <c r="E642" i="2"/>
  <c r="D642" i="2"/>
  <c r="C642" i="2" s="1"/>
  <c r="N642" i="2" s="1"/>
  <c r="E641" i="2"/>
  <c r="D641" i="2"/>
  <c r="C641" i="2" s="1"/>
  <c r="N641" i="2" s="1"/>
  <c r="E640" i="2"/>
  <c r="D640" i="2"/>
  <c r="C640" i="2" s="1"/>
  <c r="N640" i="2" s="1"/>
  <c r="E639" i="2"/>
  <c r="D639" i="2"/>
  <c r="C639" i="2"/>
  <c r="N639" i="2" s="1"/>
  <c r="E638" i="2"/>
  <c r="D638" i="2"/>
  <c r="C638" i="2" s="1"/>
  <c r="N638" i="2" s="1"/>
  <c r="N637" i="2"/>
  <c r="E637" i="2"/>
  <c r="D637" i="2"/>
  <c r="C637" i="2" s="1"/>
  <c r="E636" i="2"/>
  <c r="D636" i="2"/>
  <c r="C636" i="2"/>
  <c r="N636" i="2" s="1"/>
  <c r="E635" i="2"/>
  <c r="D635" i="2"/>
  <c r="C635" i="2" s="1"/>
  <c r="N635" i="2" s="1"/>
  <c r="E634" i="2"/>
  <c r="D634" i="2"/>
  <c r="C634" i="2" s="1"/>
  <c r="N634" i="2" s="1"/>
  <c r="E633" i="2"/>
  <c r="D633" i="2"/>
  <c r="C633" i="2" s="1"/>
  <c r="N633" i="2" s="1"/>
  <c r="E632" i="2"/>
  <c r="D632" i="2"/>
  <c r="C632" i="2" s="1"/>
  <c r="N632" i="2" s="1"/>
  <c r="E631" i="2"/>
  <c r="D631" i="2"/>
  <c r="C631" i="2" s="1"/>
  <c r="N631" i="2" s="1"/>
  <c r="E630" i="2"/>
  <c r="D630" i="2"/>
  <c r="C630" i="2"/>
  <c r="N630" i="2" s="1"/>
  <c r="E629" i="2"/>
  <c r="D629" i="2"/>
  <c r="C629" i="2" s="1"/>
  <c r="N629" i="2" s="1"/>
  <c r="N628" i="2"/>
  <c r="E628" i="2"/>
  <c r="D628" i="2"/>
  <c r="C628" i="2" s="1"/>
  <c r="E627" i="2"/>
  <c r="D627" i="2"/>
  <c r="C627" i="2"/>
  <c r="N627" i="2" s="1"/>
  <c r="E626" i="2"/>
  <c r="D626" i="2"/>
  <c r="C626" i="2" s="1"/>
  <c r="N626" i="2" s="1"/>
  <c r="E625" i="2"/>
  <c r="D625" i="2"/>
  <c r="C625" i="2" s="1"/>
  <c r="N625" i="2" s="1"/>
  <c r="E624" i="2"/>
  <c r="D624" i="2"/>
  <c r="C624" i="2" s="1"/>
  <c r="N624" i="2" s="1"/>
  <c r="E623" i="2"/>
  <c r="D623" i="2"/>
  <c r="C623" i="2" s="1"/>
  <c r="N623" i="2" s="1"/>
  <c r="E622" i="2"/>
  <c r="D622" i="2"/>
  <c r="C622" i="2" s="1"/>
  <c r="N622" i="2" s="1"/>
  <c r="E621" i="2"/>
  <c r="D621" i="2"/>
  <c r="C621" i="2"/>
  <c r="N621" i="2" s="1"/>
  <c r="E620" i="2"/>
  <c r="D620" i="2"/>
  <c r="C620" i="2" s="1"/>
  <c r="N620" i="2" s="1"/>
  <c r="N619" i="2"/>
  <c r="E619" i="2"/>
  <c r="D619" i="2"/>
  <c r="C619" i="2" s="1"/>
  <c r="E618" i="2"/>
  <c r="D618" i="2"/>
  <c r="C618" i="2"/>
  <c r="N618" i="2" s="1"/>
  <c r="E617" i="2"/>
  <c r="D617" i="2"/>
  <c r="C617" i="2" s="1"/>
  <c r="N617" i="2" s="1"/>
  <c r="E616" i="2"/>
  <c r="D616" i="2"/>
  <c r="C616" i="2" s="1"/>
  <c r="N616" i="2" s="1"/>
  <c r="E615" i="2"/>
  <c r="D615" i="2"/>
  <c r="C615" i="2" s="1"/>
  <c r="N615" i="2" s="1"/>
  <c r="E614" i="2"/>
  <c r="D614" i="2"/>
  <c r="C614" i="2" s="1"/>
  <c r="N614" i="2" s="1"/>
  <c r="E613" i="2"/>
  <c r="D613" i="2"/>
  <c r="C613" i="2" s="1"/>
  <c r="N613" i="2" s="1"/>
  <c r="E612" i="2"/>
  <c r="D612" i="2"/>
  <c r="C612" i="2"/>
  <c r="N612" i="2" s="1"/>
  <c r="E611" i="2"/>
  <c r="D611" i="2"/>
  <c r="C611" i="2" s="1"/>
  <c r="N611" i="2" s="1"/>
  <c r="N610" i="2"/>
  <c r="E610" i="2"/>
  <c r="D610" i="2"/>
  <c r="C610" i="2" s="1"/>
  <c r="E609" i="2"/>
  <c r="D609" i="2"/>
  <c r="C609" i="2"/>
  <c r="N609" i="2" s="1"/>
  <c r="E608" i="2"/>
  <c r="D608" i="2"/>
  <c r="C608" i="2" s="1"/>
  <c r="N608" i="2" s="1"/>
  <c r="N607" i="2"/>
  <c r="E607" i="2"/>
  <c r="D607" i="2"/>
  <c r="C607" i="2" s="1"/>
  <c r="E606" i="2"/>
  <c r="D606" i="2"/>
  <c r="C606" i="2"/>
  <c r="N606" i="2" s="1"/>
  <c r="N605" i="2"/>
  <c r="E605" i="2"/>
  <c r="D605" i="2"/>
  <c r="C605" i="2"/>
  <c r="E604" i="2"/>
  <c r="D604" i="2"/>
  <c r="C604" i="2" s="1"/>
  <c r="N604" i="2" s="1"/>
  <c r="E603" i="2"/>
  <c r="D603" i="2"/>
  <c r="C603" i="2" s="1"/>
  <c r="N603" i="2" s="1"/>
  <c r="E602" i="2"/>
  <c r="D602" i="2"/>
  <c r="C602" i="2" s="1"/>
  <c r="N602" i="2" s="1"/>
  <c r="E601" i="2"/>
  <c r="D601" i="2"/>
  <c r="C601" i="2" s="1"/>
  <c r="N601" i="2" s="1"/>
  <c r="N600" i="2"/>
  <c r="E600" i="2"/>
  <c r="D600" i="2"/>
  <c r="C600" i="2"/>
  <c r="E599" i="2"/>
  <c r="D599" i="2"/>
  <c r="C599" i="2" s="1"/>
  <c r="N599" i="2" s="1"/>
  <c r="E598" i="2"/>
  <c r="D598" i="2"/>
  <c r="C598" i="2" s="1"/>
  <c r="N598" i="2" s="1"/>
  <c r="E597" i="2"/>
  <c r="D597" i="2"/>
  <c r="C597" i="2" s="1"/>
  <c r="N597" i="2" s="1"/>
  <c r="E596" i="2"/>
  <c r="D596" i="2"/>
  <c r="C596" i="2" s="1"/>
  <c r="N596" i="2" s="1"/>
  <c r="E595" i="2"/>
  <c r="D595" i="2"/>
  <c r="C595" i="2" s="1"/>
  <c r="N595" i="2" s="1"/>
  <c r="E594" i="2"/>
  <c r="D594" i="2"/>
  <c r="C594" i="2" s="1"/>
  <c r="N594" i="2" s="1"/>
  <c r="E593" i="2"/>
  <c r="D593" i="2"/>
  <c r="C593" i="2"/>
  <c r="N593" i="2" s="1"/>
  <c r="N592" i="2"/>
  <c r="E592" i="2"/>
  <c r="D592" i="2"/>
  <c r="C592" i="2" s="1"/>
  <c r="E591" i="2"/>
  <c r="D591" i="2"/>
  <c r="C591" i="2"/>
  <c r="N591" i="2" s="1"/>
  <c r="E590" i="2"/>
  <c r="D590" i="2"/>
  <c r="C590" i="2"/>
  <c r="N590" i="2" s="1"/>
  <c r="N589" i="2"/>
  <c r="E589" i="2"/>
  <c r="D589" i="2"/>
  <c r="C589" i="2" s="1"/>
  <c r="E588" i="2"/>
  <c r="D588" i="2"/>
  <c r="C588" i="2"/>
  <c r="N588" i="2" s="1"/>
  <c r="N587" i="2"/>
  <c r="E587" i="2"/>
  <c r="D587" i="2"/>
  <c r="C587" i="2"/>
  <c r="E586" i="2"/>
  <c r="D586" i="2"/>
  <c r="C586" i="2" s="1"/>
  <c r="N586" i="2" s="1"/>
  <c r="E585" i="2"/>
  <c r="D585" i="2"/>
  <c r="C585" i="2"/>
  <c r="N585" i="2" s="1"/>
  <c r="N584" i="2"/>
  <c r="E584" i="2"/>
  <c r="D584" i="2"/>
  <c r="C584" i="2" s="1"/>
  <c r="E583" i="2"/>
  <c r="D583" i="2"/>
  <c r="C583" i="2" s="1"/>
  <c r="N583" i="2" s="1"/>
  <c r="N582" i="2"/>
  <c r="E582" i="2"/>
  <c r="D582" i="2"/>
  <c r="C582" i="2"/>
  <c r="E581" i="2"/>
  <c r="D581" i="2"/>
  <c r="C581" i="2" s="1"/>
  <c r="N581" i="2" s="1"/>
  <c r="E580" i="2"/>
  <c r="D580" i="2"/>
  <c r="C580" i="2" s="1"/>
  <c r="N580" i="2" s="1"/>
  <c r="N579" i="2"/>
  <c r="E579" i="2"/>
  <c r="D579" i="2"/>
  <c r="C579" i="2" s="1"/>
  <c r="E578" i="2"/>
  <c r="D578" i="2"/>
  <c r="C578" i="2"/>
  <c r="N578" i="2" s="1"/>
  <c r="E577" i="2"/>
  <c r="D577" i="2"/>
  <c r="C577" i="2" s="1"/>
  <c r="N577" i="2" s="1"/>
  <c r="E576" i="2"/>
  <c r="D576" i="2"/>
  <c r="C576" i="2" s="1"/>
  <c r="N576" i="2" s="1"/>
  <c r="E575" i="2"/>
  <c r="D575" i="2"/>
  <c r="C575" i="2"/>
  <c r="N575" i="2" s="1"/>
  <c r="N574" i="2"/>
  <c r="E574" i="2"/>
  <c r="D574" i="2"/>
  <c r="C574" i="2" s="1"/>
  <c r="E573" i="2"/>
  <c r="D573" i="2"/>
  <c r="C573" i="2"/>
  <c r="N573" i="2" s="1"/>
  <c r="E572" i="2"/>
  <c r="D572" i="2"/>
  <c r="C572" i="2"/>
  <c r="N572" i="2" s="1"/>
  <c r="N571" i="2"/>
  <c r="E571" i="2"/>
  <c r="D571" i="2"/>
  <c r="C571" i="2" s="1"/>
  <c r="E570" i="2"/>
  <c r="D570" i="2"/>
  <c r="C570" i="2"/>
  <c r="N570" i="2" s="1"/>
  <c r="N569" i="2"/>
  <c r="E569" i="2"/>
  <c r="D569" i="2"/>
  <c r="C569" i="2"/>
  <c r="E568" i="2"/>
  <c r="D568" i="2"/>
  <c r="C568" i="2" s="1"/>
  <c r="N568" i="2" s="1"/>
  <c r="E567" i="2"/>
  <c r="D567" i="2"/>
  <c r="C567" i="2"/>
  <c r="N567" i="2" s="1"/>
  <c r="E566" i="2"/>
  <c r="D566" i="2"/>
  <c r="C566" i="2" s="1"/>
  <c r="N566" i="2" s="1"/>
  <c r="E565" i="2"/>
  <c r="D565" i="2"/>
  <c r="C565" i="2" s="1"/>
  <c r="N565" i="2" s="1"/>
  <c r="N564" i="2"/>
  <c r="E564" i="2"/>
  <c r="D564" i="2"/>
  <c r="C564" i="2"/>
  <c r="N563" i="2"/>
  <c r="E563" i="2"/>
  <c r="D563" i="2"/>
  <c r="C563" i="2" s="1"/>
  <c r="E562" i="2"/>
  <c r="D562" i="2"/>
  <c r="C562" i="2" s="1"/>
  <c r="N562" i="2" s="1"/>
  <c r="E561" i="2"/>
  <c r="D561" i="2"/>
  <c r="C561" i="2" s="1"/>
  <c r="N561" i="2" s="1"/>
  <c r="E560" i="2"/>
  <c r="D560" i="2"/>
  <c r="C560" i="2" s="1"/>
  <c r="N560" i="2" s="1"/>
  <c r="N559" i="2"/>
  <c r="E559" i="2"/>
  <c r="D559" i="2"/>
  <c r="C559" i="2" s="1"/>
  <c r="N558" i="2"/>
  <c r="E558" i="2"/>
  <c r="D558" i="2"/>
  <c r="C558" i="2" s="1"/>
  <c r="E557" i="2"/>
  <c r="D557" i="2"/>
  <c r="C557" i="2"/>
  <c r="N557" i="2" s="1"/>
  <c r="N556" i="2"/>
  <c r="E556" i="2"/>
  <c r="D556" i="2"/>
  <c r="C556" i="2" s="1"/>
  <c r="E555" i="2"/>
  <c r="D555" i="2"/>
  <c r="C555" i="2"/>
  <c r="N555" i="2" s="1"/>
  <c r="E554" i="2"/>
  <c r="D554" i="2"/>
  <c r="C554" i="2"/>
  <c r="N554" i="2" s="1"/>
  <c r="N553" i="2"/>
  <c r="E553" i="2"/>
  <c r="D553" i="2"/>
  <c r="C553" i="2" s="1"/>
  <c r="E552" i="2"/>
  <c r="D552" i="2"/>
  <c r="C552" i="2" s="1"/>
  <c r="N552" i="2" s="1"/>
  <c r="N551" i="2"/>
  <c r="E551" i="2"/>
  <c r="D551" i="2"/>
  <c r="C551" i="2"/>
  <c r="E550" i="2"/>
  <c r="D550" i="2"/>
  <c r="C550" i="2" s="1"/>
  <c r="N550" i="2" s="1"/>
  <c r="E549" i="2"/>
  <c r="D549" i="2"/>
  <c r="C549" i="2"/>
  <c r="N549" i="2" s="1"/>
  <c r="E548" i="2"/>
  <c r="D548" i="2"/>
  <c r="C548" i="2" s="1"/>
  <c r="N548" i="2" s="1"/>
  <c r="E547" i="2"/>
  <c r="D547" i="2"/>
  <c r="C547" i="2" s="1"/>
  <c r="N547" i="2" s="1"/>
  <c r="N546" i="2"/>
  <c r="E546" i="2"/>
  <c r="D546" i="2"/>
  <c r="C546" i="2"/>
  <c r="N545" i="2"/>
  <c r="E545" i="2"/>
  <c r="D545" i="2"/>
  <c r="C545" i="2" s="1"/>
  <c r="E544" i="2"/>
  <c r="D544" i="2"/>
  <c r="C544" i="2" s="1"/>
  <c r="N544" i="2" s="1"/>
  <c r="E543" i="2"/>
  <c r="D543" i="2"/>
  <c r="C543" i="2" s="1"/>
  <c r="N543" i="2" s="1"/>
  <c r="E542" i="2"/>
  <c r="D542" i="2"/>
  <c r="C542" i="2" s="1"/>
  <c r="N542" i="2" s="1"/>
  <c r="N541" i="2"/>
  <c r="E541" i="2"/>
  <c r="D541" i="2"/>
  <c r="C541" i="2" s="1"/>
  <c r="N540" i="2"/>
  <c r="E540" i="2"/>
  <c r="D540" i="2"/>
  <c r="C540" i="2" s="1"/>
  <c r="E539" i="2"/>
  <c r="D539" i="2"/>
  <c r="C539" i="2"/>
  <c r="N539" i="2" s="1"/>
  <c r="N538" i="2"/>
  <c r="E538" i="2"/>
  <c r="D538" i="2"/>
  <c r="C538" i="2" s="1"/>
  <c r="E537" i="2"/>
  <c r="D537" i="2"/>
  <c r="C537" i="2"/>
  <c r="N537" i="2" s="1"/>
  <c r="E536" i="2"/>
  <c r="D536" i="2"/>
  <c r="C536" i="2"/>
  <c r="N536" i="2" s="1"/>
  <c r="N535" i="2"/>
  <c r="E535" i="2"/>
  <c r="D535" i="2"/>
  <c r="C535" i="2" s="1"/>
  <c r="E534" i="2"/>
  <c r="D534" i="2"/>
  <c r="C534" i="2" s="1"/>
  <c r="N534" i="2" s="1"/>
  <c r="N533" i="2"/>
  <c r="E533" i="2"/>
  <c r="D533" i="2"/>
  <c r="C533" i="2"/>
  <c r="E532" i="2"/>
  <c r="D532" i="2"/>
  <c r="C532" i="2" s="1"/>
  <c r="N532" i="2" s="1"/>
  <c r="E531" i="2"/>
  <c r="D531" i="2"/>
  <c r="C531" i="2"/>
  <c r="N531" i="2" s="1"/>
  <c r="E530" i="2"/>
  <c r="D530" i="2"/>
  <c r="C530" i="2" s="1"/>
  <c r="N530" i="2" s="1"/>
  <c r="E529" i="2"/>
  <c r="D529" i="2"/>
  <c r="C529" i="2" s="1"/>
  <c r="N529" i="2" s="1"/>
  <c r="N528" i="2"/>
  <c r="E528" i="2"/>
  <c r="D528" i="2"/>
  <c r="C528" i="2"/>
  <c r="N527" i="2"/>
  <c r="E527" i="2"/>
  <c r="D527" i="2"/>
  <c r="C527" i="2" s="1"/>
  <c r="E526" i="2"/>
  <c r="D526" i="2"/>
  <c r="C526" i="2" s="1"/>
  <c r="N526" i="2" s="1"/>
  <c r="E525" i="2"/>
  <c r="D525" i="2"/>
  <c r="C525" i="2" s="1"/>
  <c r="N525" i="2" s="1"/>
  <c r="E524" i="2"/>
  <c r="D524" i="2"/>
  <c r="C524" i="2" s="1"/>
  <c r="N524" i="2" s="1"/>
  <c r="E523" i="2"/>
  <c r="D523" i="2"/>
  <c r="C523" i="2" s="1"/>
  <c r="N523" i="2" s="1"/>
  <c r="N522" i="2"/>
  <c r="E522" i="2"/>
  <c r="D522" i="2"/>
  <c r="C522" i="2" s="1"/>
  <c r="E521" i="2"/>
  <c r="D521" i="2"/>
  <c r="C521" i="2"/>
  <c r="N521" i="2" s="1"/>
  <c r="N520" i="2"/>
  <c r="E520" i="2"/>
  <c r="D520" i="2"/>
  <c r="C520" i="2" s="1"/>
  <c r="E519" i="2"/>
  <c r="D519" i="2"/>
  <c r="C519" i="2"/>
  <c r="N519" i="2" s="1"/>
  <c r="E518" i="2"/>
  <c r="D518" i="2"/>
  <c r="C518" i="2"/>
  <c r="N518" i="2" s="1"/>
  <c r="N517" i="2"/>
  <c r="E517" i="2"/>
  <c r="D517" i="2"/>
  <c r="C517" i="2" s="1"/>
  <c r="E516" i="2"/>
  <c r="D516" i="2"/>
  <c r="C516" i="2" s="1"/>
  <c r="N516" i="2" s="1"/>
  <c r="N515" i="2"/>
  <c r="E515" i="2"/>
  <c r="D515" i="2"/>
  <c r="C515" i="2"/>
  <c r="N514" i="2"/>
  <c r="E514" i="2"/>
  <c r="D514" i="2"/>
  <c r="C514" i="2" s="1"/>
  <c r="E513" i="2"/>
  <c r="D513" i="2"/>
  <c r="C513" i="2"/>
  <c r="N513" i="2" s="1"/>
  <c r="N512" i="2"/>
  <c r="E512" i="2"/>
  <c r="D512" i="2"/>
  <c r="C512" i="2" s="1"/>
  <c r="E511" i="2"/>
  <c r="D511" i="2"/>
  <c r="C511" i="2" s="1"/>
  <c r="N511" i="2" s="1"/>
  <c r="N510" i="2"/>
  <c r="E510" i="2"/>
  <c r="D510" i="2"/>
  <c r="C510" i="2"/>
  <c r="E509" i="2"/>
  <c r="D509" i="2"/>
  <c r="C509" i="2" s="1"/>
  <c r="N509" i="2" s="1"/>
  <c r="E508" i="2"/>
  <c r="D508" i="2"/>
  <c r="C508" i="2" s="1"/>
  <c r="N508" i="2" s="1"/>
  <c r="E507" i="2"/>
  <c r="D507" i="2"/>
  <c r="C507" i="2" s="1"/>
  <c r="N507" i="2" s="1"/>
  <c r="E506" i="2"/>
  <c r="D506" i="2"/>
  <c r="C506" i="2" s="1"/>
  <c r="N506" i="2" s="1"/>
  <c r="E505" i="2"/>
  <c r="D505" i="2"/>
  <c r="C505" i="2" s="1"/>
  <c r="N505" i="2" s="1"/>
  <c r="N504" i="2"/>
  <c r="E504" i="2"/>
  <c r="D504" i="2"/>
  <c r="C504" i="2" s="1"/>
  <c r="E503" i="2"/>
  <c r="D503" i="2"/>
  <c r="C503" i="2"/>
  <c r="N503" i="2" s="1"/>
  <c r="N502" i="2"/>
  <c r="E502" i="2"/>
  <c r="D502" i="2"/>
  <c r="C502" i="2" s="1"/>
  <c r="E501" i="2"/>
  <c r="D501" i="2"/>
  <c r="C501" i="2"/>
  <c r="N501" i="2" s="1"/>
  <c r="E500" i="2"/>
  <c r="D500" i="2"/>
  <c r="C500" i="2"/>
  <c r="N500" i="2" s="1"/>
  <c r="N499" i="2"/>
  <c r="E499" i="2"/>
  <c r="D499" i="2"/>
  <c r="C499" i="2" s="1"/>
  <c r="E498" i="2"/>
  <c r="D498" i="2"/>
  <c r="C498" i="2" s="1"/>
  <c r="N498" i="2" s="1"/>
  <c r="N497" i="2"/>
  <c r="E497" i="2"/>
  <c r="D497" i="2"/>
  <c r="C497" i="2"/>
  <c r="N496" i="2"/>
  <c r="E496" i="2"/>
  <c r="D496" i="2"/>
  <c r="C496" i="2" s="1"/>
  <c r="E495" i="2"/>
  <c r="D495" i="2"/>
  <c r="C495" i="2"/>
  <c r="N495" i="2" s="1"/>
  <c r="N494" i="2"/>
  <c r="E494" i="2"/>
  <c r="D494" i="2"/>
  <c r="C494" i="2" s="1"/>
  <c r="E493" i="2"/>
  <c r="D493" i="2"/>
  <c r="C493" i="2" s="1"/>
  <c r="N493" i="2" s="1"/>
  <c r="N492" i="2"/>
  <c r="E492" i="2"/>
  <c r="D492" i="2"/>
  <c r="C492" i="2"/>
  <c r="E491" i="2"/>
  <c r="D491" i="2"/>
  <c r="C491" i="2" s="1"/>
  <c r="N491" i="2" s="1"/>
  <c r="E490" i="2"/>
  <c r="D490" i="2"/>
  <c r="C490" i="2" s="1"/>
  <c r="N490" i="2" s="1"/>
  <c r="N489" i="2"/>
  <c r="E489" i="2"/>
  <c r="D489" i="2"/>
  <c r="C489" i="2" s="1"/>
  <c r="E488" i="2"/>
  <c r="D488" i="2"/>
  <c r="C488" i="2" s="1"/>
  <c r="N488" i="2" s="1"/>
  <c r="E487" i="2"/>
  <c r="D487" i="2"/>
  <c r="C487" i="2" s="1"/>
  <c r="N487" i="2" s="1"/>
  <c r="E486" i="2"/>
  <c r="D486" i="2"/>
  <c r="C486" i="2" s="1"/>
  <c r="N486" i="2" s="1"/>
  <c r="E485" i="2"/>
  <c r="D485" i="2"/>
  <c r="C485" i="2" s="1"/>
  <c r="N485" i="2" s="1"/>
  <c r="N484" i="2"/>
  <c r="E484" i="2"/>
  <c r="D484" i="2"/>
  <c r="C484" i="2" s="1"/>
  <c r="E483" i="2"/>
  <c r="D483" i="2"/>
  <c r="C483" i="2" s="1"/>
  <c r="N483" i="2" s="1"/>
  <c r="E482" i="2"/>
  <c r="D482" i="2"/>
  <c r="C482" i="2"/>
  <c r="N482" i="2" s="1"/>
  <c r="N481" i="2"/>
  <c r="E481" i="2"/>
  <c r="D481" i="2"/>
  <c r="C481" i="2" s="1"/>
  <c r="E480" i="2"/>
  <c r="D480" i="2"/>
  <c r="C480" i="2"/>
  <c r="N480" i="2" s="1"/>
  <c r="N479" i="2"/>
  <c r="E479" i="2"/>
  <c r="D479" i="2"/>
  <c r="C479" i="2"/>
  <c r="N478" i="2"/>
  <c r="E478" i="2"/>
  <c r="D478" i="2"/>
  <c r="C478" i="2" s="1"/>
  <c r="E477" i="2"/>
  <c r="D477" i="2"/>
  <c r="C477" i="2"/>
  <c r="N477" i="2" s="1"/>
  <c r="N476" i="2"/>
  <c r="E476" i="2"/>
  <c r="D476" i="2"/>
  <c r="C476" i="2" s="1"/>
  <c r="E475" i="2"/>
  <c r="D475" i="2"/>
  <c r="C475" i="2" s="1"/>
  <c r="N475" i="2" s="1"/>
  <c r="N474" i="2"/>
  <c r="E474" i="2"/>
  <c r="D474" i="2"/>
  <c r="C474" i="2"/>
  <c r="N473" i="2"/>
  <c r="E473" i="2"/>
  <c r="D473" i="2"/>
  <c r="C473" i="2" s="1"/>
  <c r="E472" i="2"/>
  <c r="D472" i="2"/>
  <c r="C472" i="2" s="1"/>
  <c r="N472" i="2" s="1"/>
  <c r="N471" i="2"/>
  <c r="E471" i="2"/>
  <c r="D471" i="2"/>
  <c r="C471" i="2" s="1"/>
  <c r="E470" i="2"/>
  <c r="D470" i="2"/>
  <c r="C470" i="2"/>
  <c r="N470" i="2" s="1"/>
  <c r="E469" i="2"/>
  <c r="D469" i="2"/>
  <c r="C469" i="2" s="1"/>
  <c r="N469" i="2" s="1"/>
  <c r="E468" i="2"/>
  <c r="D468" i="2"/>
  <c r="C468" i="2" s="1"/>
  <c r="N468" i="2" s="1"/>
  <c r="E467" i="2"/>
  <c r="D467" i="2"/>
  <c r="C467" i="2" s="1"/>
  <c r="N467" i="2" s="1"/>
  <c r="N466" i="2"/>
  <c r="E466" i="2"/>
  <c r="D466" i="2"/>
  <c r="C466" i="2" s="1"/>
  <c r="E465" i="2"/>
  <c r="D465" i="2"/>
  <c r="C465" i="2" s="1"/>
  <c r="N465" i="2" s="1"/>
  <c r="E464" i="2"/>
  <c r="D464" i="2"/>
  <c r="C464" i="2"/>
  <c r="N464" i="2" s="1"/>
  <c r="N463" i="2"/>
  <c r="E463" i="2"/>
  <c r="D463" i="2"/>
  <c r="C463" i="2" s="1"/>
  <c r="E462" i="2"/>
  <c r="D462" i="2"/>
  <c r="C462" i="2"/>
  <c r="N462" i="2" s="1"/>
  <c r="N461" i="2"/>
  <c r="E461" i="2"/>
  <c r="D461" i="2"/>
  <c r="C461" i="2"/>
  <c r="E460" i="2"/>
  <c r="D460" i="2"/>
  <c r="C460" i="2" s="1"/>
  <c r="N460" i="2" s="1"/>
  <c r="E459" i="2"/>
  <c r="D459" i="2"/>
  <c r="C459" i="2"/>
  <c r="N459" i="2" s="1"/>
  <c r="E458" i="2"/>
  <c r="D458" i="2"/>
  <c r="C458" i="2" s="1"/>
  <c r="N458" i="2" s="1"/>
  <c r="E457" i="2"/>
  <c r="D457" i="2"/>
  <c r="C457" i="2" s="1"/>
  <c r="N457" i="2" s="1"/>
  <c r="N456" i="2"/>
  <c r="E456" i="2"/>
  <c r="D456" i="2"/>
  <c r="C456" i="2"/>
  <c r="N455" i="2"/>
  <c r="E455" i="2"/>
  <c r="D455" i="2"/>
  <c r="C455" i="2" s="1"/>
  <c r="E454" i="2"/>
  <c r="D454" i="2"/>
  <c r="C454" i="2" s="1"/>
  <c r="N454" i="2" s="1"/>
  <c r="N453" i="2"/>
  <c r="E453" i="2"/>
  <c r="D453" i="2"/>
  <c r="C453" i="2" s="1"/>
  <c r="E452" i="2"/>
  <c r="D452" i="2"/>
  <c r="C452" i="2"/>
  <c r="N452" i="2" s="1"/>
  <c r="E451" i="2"/>
  <c r="D451" i="2"/>
  <c r="C451" i="2" s="1"/>
  <c r="N451" i="2" s="1"/>
  <c r="N450" i="2"/>
  <c r="E450" i="2"/>
  <c r="D450" i="2"/>
  <c r="C450" i="2" s="1"/>
  <c r="E449" i="2"/>
  <c r="D449" i="2"/>
  <c r="C449" i="2" s="1"/>
  <c r="N449" i="2" s="1"/>
  <c r="N448" i="2"/>
  <c r="E448" i="2"/>
  <c r="D448" i="2"/>
  <c r="C448" i="2" s="1"/>
  <c r="E447" i="2"/>
  <c r="D447" i="2"/>
  <c r="C447" i="2" s="1"/>
  <c r="N447" i="2" s="1"/>
  <c r="E446" i="2"/>
  <c r="D446" i="2"/>
  <c r="C446" i="2"/>
  <c r="N446" i="2" s="1"/>
  <c r="N445" i="2"/>
  <c r="E445" i="2"/>
  <c r="D445" i="2"/>
  <c r="C445" i="2" s="1"/>
  <c r="E444" i="2"/>
  <c r="D444" i="2"/>
  <c r="C444" i="2"/>
  <c r="N444" i="2" s="1"/>
  <c r="N443" i="2"/>
  <c r="E443" i="2"/>
  <c r="D443" i="2"/>
  <c r="C443" i="2"/>
  <c r="E442" i="2"/>
  <c r="D442" i="2"/>
  <c r="C442" i="2" s="1"/>
  <c r="N442" i="2" s="1"/>
  <c r="E441" i="2"/>
  <c r="D441" i="2"/>
  <c r="C441" i="2"/>
  <c r="N441" i="2" s="1"/>
  <c r="E440" i="2"/>
  <c r="D440" i="2"/>
  <c r="C440" i="2" s="1"/>
  <c r="N440" i="2" s="1"/>
  <c r="E439" i="2"/>
  <c r="D439" i="2"/>
  <c r="C439" i="2" s="1"/>
  <c r="N439" i="2" s="1"/>
  <c r="N438" i="2"/>
  <c r="E438" i="2"/>
  <c r="D438" i="2"/>
  <c r="C438" i="2"/>
  <c r="N437" i="2"/>
  <c r="E437" i="2"/>
  <c r="D437" i="2"/>
  <c r="C437" i="2" s="1"/>
  <c r="E436" i="2"/>
  <c r="D436" i="2"/>
  <c r="C436" i="2" s="1"/>
  <c r="N436" i="2" s="1"/>
  <c r="N435" i="2"/>
  <c r="E435" i="2"/>
  <c r="D435" i="2"/>
  <c r="C435" i="2" s="1"/>
  <c r="E434" i="2"/>
  <c r="D434" i="2"/>
  <c r="C434" i="2"/>
  <c r="N434" i="2" s="1"/>
  <c r="E433" i="2"/>
  <c r="D433" i="2"/>
  <c r="C433" i="2" s="1"/>
  <c r="N433" i="2" s="1"/>
  <c r="N432" i="2"/>
  <c r="E432" i="2"/>
  <c r="D432" i="2"/>
  <c r="C432" i="2" s="1"/>
  <c r="E431" i="2"/>
  <c r="D431" i="2"/>
  <c r="C431" i="2" s="1"/>
  <c r="N431" i="2" s="1"/>
  <c r="N430" i="2"/>
  <c r="E430" i="2"/>
  <c r="D430" i="2"/>
  <c r="C430" i="2" s="1"/>
  <c r="E429" i="2"/>
  <c r="D429" i="2"/>
  <c r="C429" i="2" s="1"/>
  <c r="N429" i="2" s="1"/>
  <c r="E428" i="2"/>
  <c r="D428" i="2"/>
  <c r="C428" i="2"/>
  <c r="N428" i="2" s="1"/>
  <c r="N427" i="2"/>
  <c r="E427" i="2"/>
  <c r="D427" i="2"/>
  <c r="C427" i="2" s="1"/>
  <c r="E426" i="2"/>
  <c r="D426" i="2"/>
  <c r="C426" i="2"/>
  <c r="N426" i="2" s="1"/>
  <c r="N425" i="2"/>
  <c r="E425" i="2"/>
  <c r="D425" i="2"/>
  <c r="C425" i="2"/>
  <c r="E424" i="2"/>
  <c r="D424" i="2"/>
  <c r="C424" i="2" s="1"/>
  <c r="N424" i="2" s="1"/>
  <c r="E423" i="2"/>
  <c r="D423" i="2"/>
  <c r="C423" i="2" s="1"/>
  <c r="N423" i="2" s="1"/>
  <c r="E422" i="2"/>
  <c r="D422" i="2"/>
  <c r="C422" i="2" s="1"/>
  <c r="N422" i="2" s="1"/>
  <c r="N421" i="2"/>
  <c r="E421" i="2"/>
  <c r="D421" i="2"/>
  <c r="C421" i="2" s="1"/>
  <c r="E420" i="2"/>
  <c r="D420" i="2"/>
  <c r="C420" i="2"/>
  <c r="N420" i="2" s="1"/>
  <c r="N419" i="2"/>
  <c r="E419" i="2"/>
  <c r="D419" i="2"/>
  <c r="C419" i="2" s="1"/>
  <c r="E418" i="2"/>
  <c r="D418" i="2"/>
  <c r="C418" i="2" s="1"/>
  <c r="N418" i="2" s="1"/>
  <c r="N417" i="2"/>
  <c r="E417" i="2"/>
  <c r="D417" i="2"/>
  <c r="C417" i="2" s="1"/>
  <c r="E416" i="2"/>
  <c r="D416" i="2"/>
  <c r="C416" i="2" s="1"/>
  <c r="N416" i="2" s="1"/>
  <c r="E415" i="2"/>
  <c r="D415" i="2"/>
  <c r="C415" i="2" s="1"/>
  <c r="N415" i="2" s="1"/>
  <c r="E414" i="2"/>
  <c r="D414" i="2"/>
  <c r="C414" i="2" s="1"/>
  <c r="N414" i="2" s="1"/>
  <c r="E413" i="2"/>
  <c r="D413" i="2"/>
  <c r="C413" i="2" s="1"/>
  <c r="N413" i="2" s="1"/>
  <c r="N412" i="2"/>
  <c r="E412" i="2"/>
  <c r="D412" i="2"/>
  <c r="C412" i="2" s="1"/>
  <c r="N411" i="2"/>
  <c r="E411" i="2"/>
  <c r="D411" i="2"/>
  <c r="C411" i="2"/>
  <c r="E410" i="2"/>
  <c r="D410" i="2"/>
  <c r="C410" i="2" s="1"/>
  <c r="N410" i="2" s="1"/>
  <c r="N409" i="2"/>
  <c r="E409" i="2"/>
  <c r="D409" i="2"/>
  <c r="C409" i="2" s="1"/>
  <c r="E408" i="2"/>
  <c r="D408" i="2"/>
  <c r="C408" i="2" s="1"/>
  <c r="N408" i="2" s="1"/>
  <c r="E407" i="2"/>
  <c r="D407" i="2"/>
  <c r="C407" i="2"/>
  <c r="N407" i="2" s="1"/>
  <c r="N406" i="2"/>
  <c r="E406" i="2"/>
  <c r="D406" i="2"/>
  <c r="C406" i="2" s="1"/>
  <c r="E405" i="2"/>
  <c r="D405" i="2"/>
  <c r="C405" i="2"/>
  <c r="N405" i="2" s="1"/>
  <c r="N404" i="2"/>
  <c r="E404" i="2"/>
  <c r="D404" i="2"/>
  <c r="C404" i="2" s="1"/>
  <c r="E403" i="2"/>
  <c r="D403" i="2"/>
  <c r="C403" i="2" s="1"/>
  <c r="N403" i="2" s="1"/>
  <c r="N402" i="2"/>
  <c r="E402" i="2"/>
  <c r="D402" i="2"/>
  <c r="C402" i="2"/>
  <c r="E401" i="2"/>
  <c r="D401" i="2"/>
  <c r="C401" i="2" s="1"/>
  <c r="N401" i="2" s="1"/>
  <c r="E400" i="2"/>
  <c r="D400" i="2"/>
  <c r="C400" i="2" s="1"/>
  <c r="N400" i="2" s="1"/>
  <c r="E399" i="2"/>
  <c r="D399" i="2"/>
  <c r="C399" i="2" s="1"/>
  <c r="N399" i="2" s="1"/>
  <c r="N398" i="2"/>
  <c r="E398" i="2"/>
  <c r="D398" i="2"/>
  <c r="C398" i="2" s="1"/>
  <c r="E397" i="2"/>
  <c r="D397" i="2"/>
  <c r="C397" i="2" s="1"/>
  <c r="N397" i="2" s="1"/>
  <c r="N396" i="2"/>
  <c r="E396" i="2"/>
  <c r="D396" i="2"/>
  <c r="C396" i="2" s="1"/>
  <c r="E395" i="2"/>
  <c r="D395" i="2"/>
  <c r="C395" i="2"/>
  <c r="N395" i="2" s="1"/>
  <c r="N394" i="2"/>
  <c r="E394" i="2"/>
  <c r="D394" i="2"/>
  <c r="C394" i="2" s="1"/>
  <c r="E393" i="2"/>
  <c r="D393" i="2"/>
  <c r="C393" i="2"/>
  <c r="N393" i="2" s="1"/>
  <c r="E392" i="2"/>
  <c r="D392" i="2"/>
  <c r="C392" i="2" s="1"/>
  <c r="N392" i="2" s="1"/>
  <c r="E391" i="2"/>
  <c r="D391" i="2"/>
  <c r="C391" i="2" s="1"/>
  <c r="N391" i="2" s="1"/>
  <c r="N390" i="2"/>
  <c r="E390" i="2"/>
  <c r="D390" i="2"/>
  <c r="C390" i="2"/>
  <c r="E389" i="2"/>
  <c r="D389" i="2"/>
  <c r="C389" i="2" s="1"/>
  <c r="N389" i="2" s="1"/>
  <c r="N388" i="2"/>
  <c r="E388" i="2"/>
  <c r="D388" i="2"/>
  <c r="C388" i="2" s="1"/>
  <c r="E387" i="2"/>
  <c r="D387" i="2"/>
  <c r="C387" i="2" s="1"/>
  <c r="N387" i="2" s="1"/>
  <c r="E386" i="2"/>
  <c r="D386" i="2"/>
  <c r="C386" i="2"/>
  <c r="N386" i="2" s="1"/>
  <c r="N385" i="2"/>
  <c r="E385" i="2"/>
  <c r="D385" i="2"/>
  <c r="C385" i="2" s="1"/>
  <c r="E384" i="2"/>
  <c r="D384" i="2"/>
  <c r="C384" i="2"/>
  <c r="N384" i="2" s="1"/>
  <c r="N383" i="2"/>
  <c r="E383" i="2"/>
  <c r="D383" i="2"/>
  <c r="C383" i="2"/>
  <c r="N382" i="2"/>
  <c r="E382" i="2"/>
  <c r="D382" i="2"/>
  <c r="C382" i="2" s="1"/>
  <c r="E381" i="2"/>
  <c r="D381" i="2"/>
  <c r="C381" i="2"/>
  <c r="N381" i="2" s="1"/>
  <c r="E380" i="2"/>
  <c r="D380" i="2"/>
  <c r="C380" i="2" s="1"/>
  <c r="N380" i="2" s="1"/>
  <c r="E379" i="2"/>
  <c r="D379" i="2"/>
  <c r="C379" i="2" s="1"/>
  <c r="N379" i="2" s="1"/>
  <c r="N378" i="2"/>
  <c r="E378" i="2"/>
  <c r="D378" i="2"/>
  <c r="C378" i="2"/>
  <c r="E377" i="2"/>
  <c r="D377" i="2"/>
  <c r="C377" i="2" s="1"/>
  <c r="N377" i="2" s="1"/>
  <c r="E376" i="2"/>
  <c r="D376" i="2"/>
  <c r="C376" i="2" s="1"/>
  <c r="N376" i="2" s="1"/>
  <c r="E375" i="2"/>
  <c r="D375" i="2"/>
  <c r="C375" i="2" s="1"/>
  <c r="N375" i="2" s="1"/>
  <c r="E374" i="2"/>
  <c r="D374" i="2"/>
  <c r="C374" i="2" s="1"/>
  <c r="N374" i="2" s="1"/>
  <c r="N373" i="2"/>
  <c r="E373" i="2"/>
  <c r="D373" i="2"/>
  <c r="C373" i="2" s="1"/>
  <c r="E372" i="2"/>
  <c r="D372" i="2"/>
  <c r="C372" i="2" s="1"/>
  <c r="N372" i="2" s="1"/>
  <c r="E371" i="2"/>
  <c r="D371" i="2"/>
  <c r="C371" i="2"/>
  <c r="N371" i="2" s="1"/>
  <c r="N370" i="2"/>
  <c r="E370" i="2"/>
  <c r="D370" i="2"/>
  <c r="C370" i="2" s="1"/>
  <c r="E369" i="2"/>
  <c r="D369" i="2"/>
  <c r="C369" i="2" s="1"/>
  <c r="N369" i="2" s="1"/>
  <c r="E368" i="2"/>
  <c r="D368" i="2"/>
  <c r="C368" i="2"/>
  <c r="N368" i="2" s="1"/>
  <c r="N367" i="2"/>
  <c r="E367" i="2"/>
  <c r="D367" i="2"/>
  <c r="C367" i="2" s="1"/>
  <c r="E366" i="2"/>
  <c r="D366" i="2"/>
  <c r="C366" i="2"/>
  <c r="N366" i="2" s="1"/>
  <c r="N365" i="2"/>
  <c r="E365" i="2"/>
  <c r="D365" i="2"/>
  <c r="C365" i="2"/>
  <c r="N364" i="2"/>
  <c r="E364" i="2"/>
  <c r="D364" i="2"/>
  <c r="C364" i="2" s="1"/>
  <c r="E363" i="2"/>
  <c r="D363" i="2"/>
  <c r="C363" i="2"/>
  <c r="N363" i="2" s="1"/>
  <c r="N362" i="2"/>
  <c r="E362" i="2"/>
  <c r="D362" i="2"/>
  <c r="C362" i="2" s="1"/>
  <c r="E361" i="2"/>
  <c r="D361" i="2"/>
  <c r="C361" i="2" s="1"/>
  <c r="N361" i="2" s="1"/>
  <c r="N360" i="2"/>
  <c r="E360" i="2"/>
  <c r="D360" i="2"/>
  <c r="C360" i="2"/>
  <c r="E359" i="2"/>
  <c r="D359" i="2"/>
  <c r="C359" i="2" s="1"/>
  <c r="N359" i="2" s="1"/>
  <c r="E358" i="2"/>
  <c r="D358" i="2"/>
  <c r="C358" i="2" s="1"/>
  <c r="N358" i="2" s="1"/>
  <c r="N357" i="2"/>
  <c r="E357" i="2"/>
  <c r="D357" i="2"/>
  <c r="C357" i="2" s="1"/>
  <c r="E356" i="2"/>
  <c r="D356" i="2"/>
  <c r="C356" i="2" s="1"/>
  <c r="N356" i="2" s="1"/>
  <c r="N355" i="2"/>
  <c r="E355" i="2"/>
  <c r="D355" i="2"/>
  <c r="C355" i="2" s="1"/>
  <c r="E354" i="2"/>
  <c r="D354" i="2"/>
  <c r="C354" i="2" s="1"/>
  <c r="N354" i="2" s="1"/>
  <c r="E353" i="2"/>
  <c r="D353" i="2"/>
  <c r="C353" i="2"/>
  <c r="N353" i="2" s="1"/>
  <c r="N352" i="2"/>
  <c r="E352" i="2"/>
  <c r="D352" i="2"/>
  <c r="C352" i="2" s="1"/>
  <c r="E351" i="2"/>
  <c r="D351" i="2"/>
  <c r="C351" i="2" s="1"/>
  <c r="N351" i="2" s="1"/>
  <c r="E350" i="2"/>
  <c r="D350" i="2"/>
  <c r="C350" i="2"/>
  <c r="N350" i="2" s="1"/>
  <c r="N349" i="2"/>
  <c r="E349" i="2"/>
  <c r="D349" i="2"/>
  <c r="C349" i="2" s="1"/>
  <c r="E348" i="2"/>
  <c r="D348" i="2"/>
  <c r="C348" i="2"/>
  <c r="N348" i="2" s="1"/>
  <c r="N347" i="2"/>
  <c r="E347" i="2"/>
  <c r="D347" i="2"/>
  <c r="C347" i="2"/>
  <c r="N346" i="2"/>
  <c r="E346" i="2"/>
  <c r="D346" i="2"/>
  <c r="C346" i="2" s="1"/>
  <c r="E345" i="2"/>
  <c r="D345" i="2"/>
  <c r="C345" i="2"/>
  <c r="N345" i="2" s="1"/>
  <c r="N344" i="2"/>
  <c r="E344" i="2"/>
  <c r="D344" i="2"/>
  <c r="C344" i="2" s="1"/>
  <c r="E343" i="2"/>
  <c r="D343" i="2"/>
  <c r="C343" i="2" s="1"/>
  <c r="N343" i="2" s="1"/>
  <c r="N342" i="2"/>
  <c r="E342" i="2"/>
  <c r="D342" i="2"/>
  <c r="C342" i="2"/>
  <c r="E341" i="2"/>
  <c r="D341" i="2"/>
  <c r="C341" i="2" s="1"/>
  <c r="N341" i="2" s="1"/>
  <c r="E340" i="2"/>
  <c r="D340" i="2"/>
  <c r="C340" i="2" s="1"/>
  <c r="N340" i="2" s="1"/>
  <c r="E339" i="2"/>
  <c r="D339" i="2"/>
  <c r="C339" i="2" s="1"/>
  <c r="N339" i="2" s="1"/>
  <c r="E338" i="2"/>
  <c r="D338" i="2"/>
  <c r="C338" i="2" s="1"/>
  <c r="N338" i="2" s="1"/>
  <c r="N337" i="2"/>
  <c r="E337" i="2"/>
  <c r="D337" i="2"/>
  <c r="C337" i="2" s="1"/>
  <c r="E336" i="2"/>
  <c r="D336" i="2"/>
  <c r="C336" i="2" s="1"/>
  <c r="N336" i="2" s="1"/>
  <c r="E335" i="2"/>
  <c r="D335" i="2"/>
  <c r="C335" i="2"/>
  <c r="N335" i="2" s="1"/>
  <c r="N334" i="2"/>
  <c r="E334" i="2"/>
  <c r="D334" i="2"/>
  <c r="C334" i="2"/>
  <c r="E333" i="2"/>
  <c r="D333" i="2"/>
  <c r="C333" i="2" s="1"/>
  <c r="N333" i="2" s="1"/>
  <c r="E332" i="2"/>
  <c r="D332" i="2"/>
  <c r="C332" i="2"/>
  <c r="N332" i="2" s="1"/>
  <c r="N331" i="2"/>
  <c r="E331" i="2"/>
  <c r="D331" i="2"/>
  <c r="C331" i="2"/>
  <c r="E330" i="2"/>
  <c r="D330" i="2"/>
  <c r="C330" i="2" s="1"/>
  <c r="N330" i="2" s="1"/>
  <c r="E329" i="2"/>
  <c r="D329" i="2"/>
  <c r="C329" i="2"/>
  <c r="N329" i="2" s="1"/>
  <c r="N328" i="2"/>
  <c r="E328" i="2"/>
  <c r="D328" i="2"/>
  <c r="C328" i="2"/>
  <c r="E327" i="2"/>
  <c r="D327" i="2"/>
  <c r="C327" i="2" s="1"/>
  <c r="N327" i="2" s="1"/>
  <c r="E326" i="2"/>
  <c r="D326" i="2"/>
  <c r="C326" i="2"/>
  <c r="N326" i="2" s="1"/>
  <c r="N325" i="2"/>
  <c r="E325" i="2"/>
  <c r="D325" i="2"/>
  <c r="C325" i="2"/>
  <c r="E324" i="2"/>
  <c r="D324" i="2"/>
  <c r="C324" i="2" s="1"/>
  <c r="N324" i="2" s="1"/>
  <c r="E323" i="2"/>
  <c r="D323" i="2"/>
  <c r="C323" i="2"/>
  <c r="N323" i="2" s="1"/>
  <c r="N322" i="2"/>
  <c r="E322" i="2"/>
  <c r="D322" i="2"/>
  <c r="C322" i="2"/>
  <c r="E321" i="2"/>
  <c r="D321" i="2"/>
  <c r="C321" i="2" s="1"/>
  <c r="N321" i="2" s="1"/>
  <c r="E320" i="2"/>
  <c r="D320" i="2"/>
  <c r="C320" i="2"/>
  <c r="N320" i="2" s="1"/>
  <c r="N319" i="2"/>
  <c r="E319" i="2"/>
  <c r="D319" i="2"/>
  <c r="C319" i="2"/>
  <c r="E318" i="2"/>
  <c r="D318" i="2"/>
  <c r="C318" i="2" s="1"/>
  <c r="N318" i="2" s="1"/>
  <c r="E317" i="2"/>
  <c r="D317" i="2"/>
  <c r="C317" i="2"/>
  <c r="N317" i="2" s="1"/>
  <c r="N316" i="2"/>
  <c r="E316" i="2"/>
  <c r="D316" i="2"/>
  <c r="C316" i="2"/>
  <c r="E315" i="2"/>
  <c r="D315" i="2"/>
  <c r="C315" i="2" s="1"/>
  <c r="N315" i="2" s="1"/>
  <c r="E314" i="2"/>
  <c r="D314" i="2"/>
  <c r="C314" i="2"/>
  <c r="N314" i="2" s="1"/>
  <c r="N313" i="2"/>
  <c r="E313" i="2"/>
  <c r="D313" i="2"/>
  <c r="C313" i="2"/>
  <c r="E312" i="2"/>
  <c r="D312" i="2"/>
  <c r="C312" i="2" s="1"/>
  <c r="N312" i="2" s="1"/>
  <c r="E311" i="2"/>
  <c r="D311" i="2"/>
  <c r="C311" i="2"/>
  <c r="N311" i="2" s="1"/>
  <c r="N310" i="2"/>
  <c r="E310" i="2"/>
  <c r="D310" i="2"/>
  <c r="C310" i="2"/>
  <c r="E309" i="2"/>
  <c r="D309" i="2"/>
  <c r="C309" i="2" s="1"/>
  <c r="N309" i="2" s="1"/>
  <c r="E308" i="2"/>
  <c r="D308" i="2"/>
  <c r="C308" i="2"/>
  <c r="N308" i="2" s="1"/>
  <c r="N307" i="2"/>
  <c r="E307" i="2"/>
  <c r="D307" i="2"/>
  <c r="C307" i="2"/>
  <c r="E306" i="2"/>
  <c r="D306" i="2"/>
  <c r="C306" i="2" s="1"/>
  <c r="N306" i="2" s="1"/>
  <c r="E305" i="2"/>
  <c r="D305" i="2"/>
  <c r="C305" i="2"/>
  <c r="N305" i="2" s="1"/>
  <c r="N304" i="2"/>
  <c r="E304" i="2"/>
  <c r="D304" i="2"/>
  <c r="C304" i="2"/>
  <c r="E303" i="2"/>
  <c r="D303" i="2"/>
  <c r="C303" i="2" s="1"/>
  <c r="N303" i="2" s="1"/>
  <c r="E302" i="2"/>
  <c r="D302" i="2"/>
  <c r="C302" i="2"/>
  <c r="N302" i="2" s="1"/>
  <c r="N301" i="2"/>
  <c r="E301" i="2"/>
  <c r="D301" i="2"/>
  <c r="C301" i="2"/>
  <c r="E300" i="2"/>
  <c r="D300" i="2"/>
  <c r="C300" i="2" s="1"/>
  <c r="N300" i="2" s="1"/>
  <c r="E299" i="2"/>
  <c r="D299" i="2"/>
  <c r="C299" i="2"/>
  <c r="N299" i="2" s="1"/>
  <c r="N298" i="2"/>
  <c r="E298" i="2"/>
  <c r="D298" i="2"/>
  <c r="C298" i="2"/>
  <c r="E297" i="2"/>
  <c r="D297" i="2"/>
  <c r="C297" i="2" s="1"/>
  <c r="N297" i="2" s="1"/>
  <c r="E296" i="2"/>
  <c r="D296" i="2"/>
  <c r="C296" i="2"/>
  <c r="N296" i="2" s="1"/>
  <c r="N295" i="2"/>
  <c r="E295" i="2"/>
  <c r="D295" i="2"/>
  <c r="C295" i="2"/>
  <c r="E294" i="2"/>
  <c r="D294" i="2"/>
  <c r="C294" i="2" s="1"/>
  <c r="N294" i="2" s="1"/>
  <c r="E293" i="2"/>
  <c r="D293" i="2"/>
  <c r="C293" i="2"/>
  <c r="N293" i="2" s="1"/>
  <c r="N292" i="2"/>
  <c r="E292" i="2"/>
  <c r="D292" i="2"/>
  <c r="C292" i="2"/>
  <c r="E291" i="2"/>
  <c r="D291" i="2"/>
  <c r="C291" i="2" s="1"/>
  <c r="N291" i="2" s="1"/>
  <c r="E290" i="2"/>
  <c r="D290" i="2"/>
  <c r="C290" i="2"/>
  <c r="N290" i="2" s="1"/>
  <c r="N289" i="2"/>
  <c r="E289" i="2"/>
  <c r="D289" i="2"/>
  <c r="C289" i="2"/>
  <c r="E288" i="2"/>
  <c r="D288" i="2"/>
  <c r="C288" i="2" s="1"/>
  <c r="N288" i="2" s="1"/>
  <c r="E287" i="2"/>
  <c r="D287" i="2"/>
  <c r="C287" i="2"/>
  <c r="N287" i="2" s="1"/>
  <c r="N286" i="2"/>
  <c r="E286" i="2"/>
  <c r="D286" i="2"/>
  <c r="C286" i="2"/>
  <c r="E285" i="2"/>
  <c r="D285" i="2"/>
  <c r="C285" i="2" s="1"/>
  <c r="N285" i="2" s="1"/>
  <c r="E284" i="2"/>
  <c r="D284" i="2"/>
  <c r="C284" i="2"/>
  <c r="N284" i="2" s="1"/>
  <c r="N283" i="2"/>
  <c r="E283" i="2"/>
  <c r="D283" i="2"/>
  <c r="C283" i="2"/>
  <c r="E282" i="2"/>
  <c r="D282" i="2"/>
  <c r="C282" i="2" s="1"/>
  <c r="N282" i="2" s="1"/>
  <c r="E281" i="2"/>
  <c r="D281" i="2"/>
  <c r="C281" i="2"/>
  <c r="N281" i="2" s="1"/>
  <c r="N280" i="2"/>
  <c r="E280" i="2"/>
  <c r="D280" i="2"/>
  <c r="C280" i="2"/>
  <c r="E279" i="2"/>
  <c r="D279" i="2"/>
  <c r="C279" i="2" s="1"/>
  <c r="N279" i="2" s="1"/>
  <c r="E278" i="2"/>
  <c r="D278" i="2"/>
  <c r="C278" i="2"/>
  <c r="N278" i="2" s="1"/>
  <c r="N277" i="2"/>
  <c r="E277" i="2"/>
  <c r="D277" i="2"/>
  <c r="C277" i="2"/>
  <c r="E276" i="2"/>
  <c r="D276" i="2"/>
  <c r="C276" i="2" s="1"/>
  <c r="N276" i="2" s="1"/>
  <c r="E275" i="2"/>
  <c r="D275" i="2"/>
  <c r="C275" i="2"/>
  <c r="N275" i="2" s="1"/>
  <c r="N274" i="2"/>
  <c r="E274" i="2"/>
  <c r="D274" i="2"/>
  <c r="C274" i="2"/>
  <c r="E273" i="2"/>
  <c r="D273" i="2"/>
  <c r="C273" i="2" s="1"/>
  <c r="N273" i="2" s="1"/>
  <c r="E272" i="2"/>
  <c r="D272" i="2"/>
  <c r="C272" i="2"/>
  <c r="N272" i="2" s="1"/>
  <c r="N271" i="2"/>
  <c r="E271" i="2"/>
  <c r="D271" i="2"/>
  <c r="C271" i="2"/>
  <c r="E270" i="2"/>
  <c r="D270" i="2"/>
  <c r="C270" i="2" s="1"/>
  <c r="N270" i="2" s="1"/>
  <c r="E269" i="2"/>
  <c r="D269" i="2"/>
  <c r="C269" i="2"/>
  <c r="N269" i="2" s="1"/>
  <c r="N268" i="2"/>
  <c r="E268" i="2"/>
  <c r="D268" i="2"/>
  <c r="C268" i="2"/>
  <c r="E267" i="2"/>
  <c r="D267" i="2"/>
  <c r="C267" i="2" s="1"/>
  <c r="N267" i="2" s="1"/>
  <c r="E266" i="2"/>
  <c r="D266" i="2"/>
  <c r="C266" i="2"/>
  <c r="N266" i="2" s="1"/>
  <c r="N265" i="2"/>
  <c r="E265" i="2"/>
  <c r="D265" i="2"/>
  <c r="C265" i="2"/>
  <c r="E264" i="2"/>
  <c r="D264" i="2"/>
  <c r="C264" i="2" s="1"/>
  <c r="N264" i="2" s="1"/>
  <c r="E263" i="2"/>
  <c r="D263" i="2"/>
  <c r="C263" i="2"/>
  <c r="N263" i="2" s="1"/>
  <c r="N262" i="2"/>
  <c r="E262" i="2"/>
  <c r="D262" i="2"/>
  <c r="C262" i="2"/>
  <c r="E261" i="2"/>
  <c r="D261" i="2"/>
  <c r="C261" i="2" s="1"/>
  <c r="N261" i="2" s="1"/>
  <c r="E260" i="2"/>
  <c r="D260" i="2"/>
  <c r="C260" i="2"/>
  <c r="N260" i="2" s="1"/>
  <c r="N259" i="2"/>
  <c r="E259" i="2"/>
  <c r="D259" i="2"/>
  <c r="C259" i="2"/>
  <c r="E258" i="2"/>
  <c r="D258" i="2"/>
  <c r="C258" i="2" s="1"/>
  <c r="N258" i="2" s="1"/>
  <c r="E257" i="2"/>
  <c r="D257" i="2"/>
  <c r="C257" i="2"/>
  <c r="N257" i="2" s="1"/>
  <c r="N256" i="2"/>
  <c r="E256" i="2"/>
  <c r="D256" i="2"/>
  <c r="C256" i="2"/>
  <c r="E255" i="2"/>
  <c r="D255" i="2"/>
  <c r="C255" i="2" s="1"/>
  <c r="N255" i="2" s="1"/>
  <c r="E254" i="2"/>
  <c r="D254" i="2"/>
  <c r="C254" i="2"/>
  <c r="N254" i="2" s="1"/>
  <c r="N253" i="2"/>
  <c r="E253" i="2"/>
  <c r="D253" i="2"/>
  <c r="C253" i="2"/>
  <c r="E252" i="2"/>
  <c r="D252" i="2"/>
  <c r="C252" i="2" s="1"/>
  <c r="N252" i="2" s="1"/>
  <c r="E251" i="2"/>
  <c r="D251" i="2"/>
  <c r="C251" i="2"/>
  <c r="N251" i="2" s="1"/>
  <c r="N250" i="2"/>
  <c r="E250" i="2"/>
  <c r="D250" i="2"/>
  <c r="C250" i="2"/>
  <c r="E249" i="2"/>
  <c r="D249" i="2"/>
  <c r="C249" i="2" s="1"/>
  <c r="N249" i="2" s="1"/>
  <c r="E248" i="2"/>
  <c r="D248" i="2"/>
  <c r="C248" i="2"/>
  <c r="N248" i="2" s="1"/>
  <c r="N247" i="2"/>
  <c r="E247" i="2"/>
  <c r="D247" i="2"/>
  <c r="C247" i="2"/>
  <c r="E246" i="2"/>
  <c r="D246" i="2"/>
  <c r="C246" i="2" s="1"/>
  <c r="N246" i="2" s="1"/>
  <c r="E245" i="2"/>
  <c r="D245" i="2"/>
  <c r="C245" i="2"/>
  <c r="N245" i="2" s="1"/>
  <c r="N244" i="2"/>
  <c r="E244" i="2"/>
  <c r="D244" i="2"/>
  <c r="C244" i="2"/>
  <c r="E243" i="2"/>
  <c r="D243" i="2"/>
  <c r="C243" i="2" s="1"/>
  <c r="N243" i="2" s="1"/>
  <c r="E242" i="2"/>
  <c r="D242" i="2"/>
  <c r="C242" i="2"/>
  <c r="N242" i="2" s="1"/>
  <c r="N241" i="2"/>
  <c r="E241" i="2"/>
  <c r="D241" i="2"/>
  <c r="C241" i="2"/>
  <c r="E240" i="2"/>
  <c r="D240" i="2"/>
  <c r="C240" i="2" s="1"/>
  <c r="N240" i="2" s="1"/>
  <c r="E239" i="2"/>
  <c r="D239" i="2"/>
  <c r="C239" i="2"/>
  <c r="N239" i="2" s="1"/>
  <c r="N238" i="2"/>
  <c r="E238" i="2"/>
  <c r="D238" i="2"/>
  <c r="C238" i="2"/>
  <c r="E237" i="2"/>
  <c r="D237" i="2"/>
  <c r="C237" i="2" s="1"/>
  <c r="N237" i="2" s="1"/>
  <c r="E236" i="2"/>
  <c r="D236" i="2"/>
  <c r="C236" i="2"/>
  <c r="N236" i="2" s="1"/>
  <c r="N235" i="2"/>
  <c r="E235" i="2"/>
  <c r="D235" i="2"/>
  <c r="C235" i="2"/>
  <c r="E234" i="2"/>
  <c r="D234" i="2"/>
  <c r="C234" i="2" s="1"/>
  <c r="N234" i="2" s="1"/>
  <c r="E233" i="2"/>
  <c r="D233" i="2"/>
  <c r="C233" i="2"/>
  <c r="N233" i="2" s="1"/>
  <c r="N232" i="2"/>
  <c r="E232" i="2"/>
  <c r="D232" i="2"/>
  <c r="C232" i="2"/>
  <c r="E231" i="2"/>
  <c r="D231" i="2"/>
  <c r="C231" i="2" s="1"/>
  <c r="N231" i="2" s="1"/>
  <c r="E230" i="2"/>
  <c r="D230" i="2"/>
  <c r="C230" i="2"/>
  <c r="N230" i="2" s="1"/>
  <c r="N229" i="2"/>
  <c r="E229" i="2"/>
  <c r="D229" i="2"/>
  <c r="C229" i="2"/>
  <c r="E228" i="2"/>
  <c r="D228" i="2"/>
  <c r="C228" i="2" s="1"/>
  <c r="N228" i="2" s="1"/>
  <c r="E227" i="2"/>
  <c r="D227" i="2"/>
  <c r="C227" i="2"/>
  <c r="N227" i="2" s="1"/>
  <c r="N226" i="2"/>
  <c r="E226" i="2"/>
  <c r="D226" i="2"/>
  <c r="C226" i="2"/>
  <c r="E225" i="2"/>
  <c r="D225" i="2"/>
  <c r="C225" i="2" s="1"/>
  <c r="N225" i="2" s="1"/>
  <c r="E224" i="2"/>
  <c r="D224" i="2"/>
  <c r="C224" i="2"/>
  <c r="N224" i="2" s="1"/>
  <c r="N223" i="2"/>
  <c r="E223" i="2"/>
  <c r="D223" i="2"/>
  <c r="C223" i="2"/>
  <c r="E222" i="2"/>
  <c r="D222" i="2"/>
  <c r="C222" i="2" s="1"/>
  <c r="N222" i="2" s="1"/>
  <c r="E221" i="2"/>
  <c r="D221" i="2"/>
  <c r="C221" i="2"/>
  <c r="N221" i="2" s="1"/>
  <c r="N220" i="2"/>
  <c r="E220" i="2"/>
  <c r="D220" i="2"/>
  <c r="C220" i="2"/>
  <c r="E219" i="2"/>
  <c r="D219" i="2"/>
  <c r="C219" i="2" s="1"/>
  <c r="N219" i="2" s="1"/>
  <c r="E218" i="2"/>
  <c r="D218" i="2"/>
  <c r="C218" i="2"/>
  <c r="N218" i="2" s="1"/>
  <c r="N217" i="2"/>
  <c r="E217" i="2"/>
  <c r="D217" i="2"/>
  <c r="C217" i="2"/>
  <c r="E216" i="2"/>
  <c r="D216" i="2"/>
  <c r="C216" i="2" s="1"/>
  <c r="N216" i="2" s="1"/>
  <c r="E215" i="2"/>
  <c r="D215" i="2"/>
  <c r="C215" i="2"/>
  <c r="N215" i="2" s="1"/>
  <c r="N214" i="2"/>
  <c r="E214" i="2"/>
  <c r="D214" i="2"/>
  <c r="C214" i="2"/>
  <c r="E213" i="2"/>
  <c r="D213" i="2"/>
  <c r="C213" i="2" s="1"/>
  <c r="N213" i="2" s="1"/>
  <c r="E212" i="2"/>
  <c r="D212" i="2"/>
  <c r="C212" i="2"/>
  <c r="N212" i="2" s="1"/>
  <c r="N211" i="2"/>
  <c r="E211" i="2"/>
  <c r="D211" i="2"/>
  <c r="C211" i="2"/>
  <c r="E210" i="2"/>
  <c r="D210" i="2"/>
  <c r="C210" i="2" s="1"/>
  <c r="N210" i="2" s="1"/>
  <c r="E209" i="2"/>
  <c r="D209" i="2"/>
  <c r="C209" i="2"/>
  <c r="N209" i="2" s="1"/>
  <c r="N208" i="2"/>
  <c r="E208" i="2"/>
  <c r="D208" i="2"/>
  <c r="C208" i="2"/>
  <c r="E207" i="2"/>
  <c r="D207" i="2"/>
  <c r="C207" i="2" s="1"/>
  <c r="N207" i="2" s="1"/>
  <c r="E206" i="2"/>
  <c r="D206" i="2"/>
  <c r="C206" i="2"/>
  <c r="N206" i="2" s="1"/>
  <c r="N205" i="2"/>
  <c r="E205" i="2"/>
  <c r="D205" i="2"/>
  <c r="C205" i="2"/>
  <c r="E204" i="2"/>
  <c r="D204" i="2"/>
  <c r="C204" i="2" s="1"/>
  <c r="N204" i="2" s="1"/>
  <c r="E203" i="2"/>
  <c r="D203" i="2"/>
  <c r="C203" i="2"/>
  <c r="N203" i="2" s="1"/>
  <c r="N202" i="2"/>
  <c r="E202" i="2"/>
  <c r="D202" i="2"/>
  <c r="C202" i="2"/>
  <c r="E201" i="2"/>
  <c r="D201" i="2"/>
  <c r="C201" i="2" s="1"/>
  <c r="N201" i="2" s="1"/>
  <c r="E200" i="2"/>
  <c r="D200" i="2"/>
  <c r="C200" i="2"/>
  <c r="N200" i="2" s="1"/>
  <c r="N199" i="2"/>
  <c r="E199" i="2"/>
  <c r="D199" i="2"/>
  <c r="C199" i="2"/>
  <c r="E198" i="2"/>
  <c r="D198" i="2"/>
  <c r="C198" i="2" s="1"/>
  <c r="N198" i="2" s="1"/>
  <c r="E197" i="2"/>
  <c r="D197" i="2"/>
  <c r="C197" i="2"/>
  <c r="N197" i="2" s="1"/>
  <c r="N196" i="2"/>
  <c r="E196" i="2"/>
  <c r="D196" i="2"/>
  <c r="C196" i="2"/>
  <c r="E195" i="2"/>
  <c r="D195" i="2"/>
  <c r="C195" i="2" s="1"/>
  <c r="N195" i="2" s="1"/>
  <c r="E194" i="2"/>
  <c r="D194" i="2"/>
  <c r="C194" i="2"/>
  <c r="N194" i="2" s="1"/>
  <c r="N193" i="2"/>
  <c r="E193" i="2"/>
  <c r="D193" i="2"/>
  <c r="C193" i="2"/>
  <c r="E192" i="2"/>
  <c r="D192" i="2"/>
  <c r="C192" i="2" s="1"/>
  <c r="N192" i="2" s="1"/>
  <c r="E191" i="2"/>
  <c r="D191" i="2"/>
  <c r="C191" i="2"/>
  <c r="N191" i="2" s="1"/>
  <c r="N190" i="2"/>
  <c r="E190" i="2"/>
  <c r="D190" i="2"/>
  <c r="C190" i="2"/>
  <c r="E189" i="2"/>
  <c r="D189" i="2"/>
  <c r="C189" i="2" s="1"/>
  <c r="N189" i="2" s="1"/>
  <c r="E188" i="2"/>
  <c r="D188" i="2"/>
  <c r="C188" i="2"/>
  <c r="N188" i="2" s="1"/>
  <c r="N187" i="2"/>
  <c r="E187" i="2"/>
  <c r="D187" i="2"/>
  <c r="C187" i="2"/>
  <c r="E186" i="2"/>
  <c r="D186" i="2"/>
  <c r="C186" i="2" s="1"/>
  <c r="N186" i="2" s="1"/>
  <c r="E185" i="2"/>
  <c r="D185" i="2"/>
  <c r="C185" i="2"/>
  <c r="N185" i="2" s="1"/>
  <c r="N184" i="2"/>
  <c r="E184" i="2"/>
  <c r="D184" i="2"/>
  <c r="C184" i="2"/>
  <c r="E183" i="2"/>
  <c r="D183" i="2"/>
  <c r="C183" i="2" s="1"/>
  <c r="N183" i="2" s="1"/>
  <c r="E182" i="2"/>
  <c r="D182" i="2"/>
  <c r="C182" i="2"/>
  <c r="N182" i="2" s="1"/>
  <c r="N181" i="2"/>
  <c r="E181" i="2"/>
  <c r="D181" i="2"/>
  <c r="C181" i="2"/>
  <c r="E180" i="2"/>
  <c r="D180" i="2"/>
  <c r="C180" i="2" s="1"/>
  <c r="N180" i="2" s="1"/>
  <c r="E179" i="2"/>
  <c r="D179" i="2"/>
  <c r="C179" i="2" s="1"/>
  <c r="N179" i="2" s="1"/>
  <c r="N178" i="2"/>
  <c r="E178" i="2"/>
  <c r="D178" i="2"/>
  <c r="C178" i="2"/>
  <c r="E177" i="2"/>
  <c r="D177" i="2"/>
  <c r="C177" i="2" s="1"/>
  <c r="N177" i="2" s="1"/>
  <c r="E176" i="2"/>
  <c r="D176" i="2"/>
  <c r="C176" i="2" s="1"/>
  <c r="N176" i="2" s="1"/>
  <c r="N175" i="2"/>
  <c r="E175" i="2"/>
  <c r="D175" i="2"/>
  <c r="C175" i="2"/>
  <c r="N174" i="2"/>
  <c r="E174" i="2"/>
  <c r="D174" i="2"/>
  <c r="C174" i="2" s="1"/>
  <c r="E173" i="2"/>
  <c r="D173" i="2"/>
  <c r="C173" i="2"/>
  <c r="N173" i="2" s="1"/>
  <c r="N172" i="2"/>
  <c r="E172" i="2"/>
  <c r="D172" i="2"/>
  <c r="C172" i="2"/>
  <c r="E171" i="2"/>
  <c r="D171" i="2"/>
  <c r="C171" i="2" s="1"/>
  <c r="N171" i="2" s="1"/>
  <c r="E170" i="2"/>
  <c r="D170" i="2"/>
  <c r="C170" i="2" s="1"/>
  <c r="N170" i="2" s="1"/>
  <c r="N169" i="2"/>
  <c r="E169" i="2"/>
  <c r="D169" i="2"/>
  <c r="C169" i="2"/>
  <c r="E168" i="2"/>
  <c r="D168" i="2"/>
  <c r="C168" i="2" s="1"/>
  <c r="N168" i="2" s="1"/>
  <c r="E167" i="2"/>
  <c r="D167" i="2"/>
  <c r="C167" i="2" s="1"/>
  <c r="N167" i="2" s="1"/>
  <c r="N166" i="2"/>
  <c r="E166" i="2"/>
  <c r="D166" i="2"/>
  <c r="C166" i="2"/>
  <c r="N165" i="2"/>
  <c r="E165" i="2"/>
  <c r="D165" i="2"/>
  <c r="C165" i="2" s="1"/>
  <c r="E164" i="2"/>
  <c r="D164" i="2"/>
  <c r="C164" i="2"/>
  <c r="N164" i="2" s="1"/>
  <c r="N163" i="2"/>
  <c r="E163" i="2"/>
  <c r="D163" i="2"/>
  <c r="C163" i="2"/>
  <c r="E162" i="2"/>
  <c r="D162" i="2"/>
  <c r="C162" i="2" s="1"/>
  <c r="N162" i="2" s="1"/>
  <c r="E161" i="2"/>
  <c r="D161" i="2"/>
  <c r="C161" i="2" s="1"/>
  <c r="N161" i="2" s="1"/>
  <c r="N160" i="2"/>
  <c r="E160" i="2"/>
  <c r="D160" i="2"/>
  <c r="C160" i="2"/>
  <c r="E159" i="2"/>
  <c r="D159" i="2"/>
  <c r="C159" i="2" s="1"/>
  <c r="N159" i="2" s="1"/>
  <c r="E158" i="2"/>
  <c r="D158" i="2"/>
  <c r="C158" i="2" s="1"/>
  <c r="N158" i="2" s="1"/>
  <c r="N157" i="2"/>
  <c r="E157" i="2"/>
  <c r="D157" i="2"/>
  <c r="C157" i="2"/>
  <c r="N156" i="2"/>
  <c r="E156" i="2"/>
  <c r="D156" i="2"/>
  <c r="C156" i="2" s="1"/>
  <c r="E155" i="2"/>
  <c r="D155" i="2"/>
  <c r="C155" i="2"/>
  <c r="N155" i="2" s="1"/>
  <c r="N154" i="2"/>
  <c r="E154" i="2"/>
  <c r="D154" i="2"/>
  <c r="C154" i="2"/>
  <c r="E153" i="2"/>
  <c r="D153" i="2"/>
  <c r="C153" i="2" s="1"/>
  <c r="N153" i="2" s="1"/>
  <c r="E152" i="2"/>
  <c r="D152" i="2"/>
  <c r="C152" i="2" s="1"/>
  <c r="N152" i="2" s="1"/>
  <c r="N151" i="2"/>
  <c r="E151" i="2"/>
  <c r="D151" i="2"/>
  <c r="C151" i="2"/>
  <c r="E150" i="2"/>
  <c r="D150" i="2"/>
  <c r="C150" i="2" s="1"/>
  <c r="N150" i="2" s="1"/>
  <c r="E149" i="2"/>
  <c r="D149" i="2"/>
  <c r="C149" i="2" s="1"/>
  <c r="N149" i="2" s="1"/>
  <c r="N148" i="2"/>
  <c r="E148" i="2"/>
  <c r="D148" i="2"/>
  <c r="C148" i="2"/>
  <c r="N147" i="2"/>
  <c r="E147" i="2"/>
  <c r="D147" i="2"/>
  <c r="C147" i="2" s="1"/>
  <c r="E146" i="2"/>
  <c r="D146" i="2"/>
  <c r="C146" i="2"/>
  <c r="N146" i="2" s="1"/>
  <c r="N145" i="2"/>
  <c r="E145" i="2"/>
  <c r="D145" i="2"/>
  <c r="C145" i="2"/>
  <c r="E144" i="2"/>
  <c r="D144" i="2"/>
  <c r="C144" i="2" s="1"/>
  <c r="N144" i="2" s="1"/>
  <c r="E143" i="2"/>
  <c r="D143" i="2"/>
  <c r="C143" i="2" s="1"/>
  <c r="N143" i="2" s="1"/>
  <c r="N142" i="2"/>
  <c r="E142" i="2"/>
  <c r="D142" i="2"/>
  <c r="C142" i="2"/>
  <c r="E141" i="2"/>
  <c r="D141" i="2"/>
  <c r="C141" i="2" s="1"/>
  <c r="N141" i="2" s="1"/>
  <c r="E140" i="2"/>
  <c r="D140" i="2"/>
  <c r="C140" i="2" s="1"/>
  <c r="N140" i="2" s="1"/>
  <c r="N139" i="2"/>
  <c r="E139" i="2"/>
  <c r="D139" i="2"/>
  <c r="C139" i="2"/>
  <c r="N138" i="2"/>
  <c r="E138" i="2"/>
  <c r="D138" i="2"/>
  <c r="C138" i="2" s="1"/>
  <c r="E137" i="2"/>
  <c r="D137" i="2"/>
  <c r="C137" i="2"/>
  <c r="N137" i="2" s="1"/>
  <c r="N136" i="2"/>
  <c r="E136" i="2"/>
  <c r="D136" i="2"/>
  <c r="C136" i="2"/>
  <c r="E135" i="2"/>
  <c r="D135" i="2"/>
  <c r="C135" i="2" s="1"/>
  <c r="N135" i="2" s="1"/>
  <c r="E134" i="2"/>
  <c r="D134" i="2"/>
  <c r="C134" i="2" s="1"/>
  <c r="N134" i="2" s="1"/>
  <c r="N133" i="2"/>
  <c r="E133" i="2"/>
  <c r="D133" i="2"/>
  <c r="C133" i="2"/>
  <c r="E132" i="2"/>
  <c r="D132" i="2"/>
  <c r="C132" i="2" s="1"/>
  <c r="N132" i="2" s="1"/>
  <c r="E131" i="2"/>
  <c r="D131" i="2"/>
  <c r="C131" i="2" s="1"/>
  <c r="N131" i="2" s="1"/>
  <c r="N130" i="2"/>
  <c r="E130" i="2"/>
  <c r="D130" i="2"/>
  <c r="C130" i="2"/>
  <c r="N129" i="2"/>
  <c r="E129" i="2"/>
  <c r="D129" i="2"/>
  <c r="C129" i="2" s="1"/>
  <c r="E128" i="2"/>
  <c r="D128" i="2"/>
  <c r="C128" i="2"/>
  <c r="N128" i="2" s="1"/>
  <c r="N127" i="2"/>
  <c r="E127" i="2"/>
  <c r="D127" i="2"/>
  <c r="C127" i="2"/>
  <c r="E126" i="2"/>
  <c r="D126" i="2"/>
  <c r="C126" i="2" s="1"/>
  <c r="N126" i="2" s="1"/>
  <c r="E125" i="2"/>
  <c r="D125" i="2"/>
  <c r="C125" i="2" s="1"/>
  <c r="N125" i="2" s="1"/>
  <c r="N124" i="2"/>
  <c r="E124" i="2"/>
  <c r="D124" i="2"/>
  <c r="C124" i="2"/>
  <c r="E123" i="2"/>
  <c r="D123" i="2"/>
  <c r="C123" i="2" s="1"/>
  <c r="N123" i="2" s="1"/>
  <c r="E122" i="2"/>
  <c r="D122" i="2"/>
  <c r="C122" i="2" s="1"/>
  <c r="N122" i="2" s="1"/>
  <c r="N121" i="2"/>
  <c r="E121" i="2"/>
  <c r="D121" i="2"/>
  <c r="C121" i="2"/>
  <c r="N120" i="2"/>
  <c r="E120" i="2"/>
  <c r="D120" i="2"/>
  <c r="C120" i="2" s="1"/>
  <c r="E119" i="2"/>
  <c r="D119" i="2"/>
  <c r="C119" i="2"/>
  <c r="N119" i="2" s="1"/>
  <c r="N118" i="2"/>
  <c r="E118" i="2"/>
  <c r="D118" i="2"/>
  <c r="C118" i="2"/>
  <c r="E117" i="2"/>
  <c r="D117" i="2"/>
  <c r="C117" i="2" s="1"/>
  <c r="N117" i="2" s="1"/>
  <c r="E116" i="2"/>
  <c r="D116" i="2"/>
  <c r="C116" i="2"/>
  <c r="N116" i="2" s="1"/>
  <c r="N115" i="2"/>
  <c r="E115" i="2"/>
  <c r="D115" i="2"/>
  <c r="C115" i="2"/>
  <c r="E114" i="2"/>
  <c r="D114" i="2"/>
  <c r="C114" i="2" s="1"/>
  <c r="N114" i="2" s="1"/>
  <c r="E113" i="2"/>
  <c r="D113" i="2"/>
  <c r="C113" i="2" s="1"/>
  <c r="N113" i="2" s="1"/>
  <c r="N112" i="2"/>
  <c r="E112" i="2"/>
  <c r="D112" i="2"/>
  <c r="C112" i="2"/>
  <c r="N111" i="2"/>
  <c r="E111" i="2"/>
  <c r="D111" i="2"/>
  <c r="C111" i="2" s="1"/>
  <c r="E110" i="2"/>
  <c r="D110" i="2"/>
  <c r="C110" i="2"/>
  <c r="N110" i="2" s="1"/>
  <c r="N109" i="2"/>
  <c r="E109" i="2"/>
  <c r="D109" i="2"/>
  <c r="C109" i="2"/>
  <c r="E108" i="2"/>
  <c r="D108" i="2"/>
  <c r="C108" i="2" s="1"/>
  <c r="N108" i="2" s="1"/>
  <c r="E107" i="2"/>
  <c r="D107" i="2"/>
  <c r="C107" i="2"/>
  <c r="N107" i="2" s="1"/>
  <c r="N106" i="2"/>
  <c r="E106" i="2"/>
  <c r="D106" i="2"/>
  <c r="C106" i="2"/>
  <c r="E105" i="2"/>
  <c r="D105" i="2"/>
  <c r="C105" i="2" s="1"/>
  <c r="N105" i="2" s="1"/>
  <c r="E104" i="2"/>
  <c r="D104" i="2"/>
  <c r="C104" i="2" s="1"/>
  <c r="N104" i="2" s="1"/>
  <c r="N103" i="2"/>
  <c r="E103" i="2"/>
  <c r="D103" i="2"/>
  <c r="C103" i="2"/>
  <c r="N102" i="2"/>
  <c r="E102" i="2"/>
  <c r="D102" i="2"/>
  <c r="C102" i="2" s="1"/>
  <c r="E101" i="2"/>
  <c r="D101" i="2"/>
  <c r="C101" i="2"/>
  <c r="N101" i="2" s="1"/>
  <c r="N100" i="2"/>
  <c r="E100" i="2"/>
  <c r="D100" i="2"/>
  <c r="C100" i="2"/>
  <c r="E99" i="2"/>
  <c r="D99" i="2"/>
  <c r="C99" i="2" s="1"/>
  <c r="N99" i="2" s="1"/>
  <c r="E98" i="2"/>
  <c r="D98" i="2"/>
  <c r="C98" i="2"/>
  <c r="N98" i="2" s="1"/>
  <c r="N97" i="2"/>
  <c r="E97" i="2"/>
  <c r="D97" i="2"/>
  <c r="C97" i="2"/>
  <c r="E96" i="2"/>
  <c r="D96" i="2"/>
  <c r="C96" i="2" s="1"/>
  <c r="N96" i="2" s="1"/>
  <c r="E95" i="2"/>
  <c r="D95" i="2"/>
  <c r="C95" i="2" s="1"/>
  <c r="N95" i="2" s="1"/>
  <c r="N94" i="2"/>
  <c r="E94" i="2"/>
  <c r="D94" i="2"/>
  <c r="C94" i="2"/>
  <c r="N93" i="2"/>
  <c r="E93" i="2"/>
  <c r="D93" i="2"/>
  <c r="C93" i="2" s="1"/>
  <c r="E92" i="2"/>
  <c r="D92" i="2"/>
  <c r="C92" i="2"/>
  <c r="N92" i="2" s="1"/>
  <c r="N91" i="2"/>
  <c r="E91" i="2"/>
  <c r="D91" i="2"/>
  <c r="C91" i="2"/>
  <c r="E90" i="2"/>
  <c r="D90" i="2"/>
  <c r="C90" i="2" s="1"/>
  <c r="N90" i="2" s="1"/>
  <c r="E89" i="2"/>
  <c r="D89" i="2"/>
  <c r="C89" i="2"/>
  <c r="N89" i="2" s="1"/>
  <c r="N88" i="2"/>
  <c r="E88" i="2"/>
  <c r="D88" i="2"/>
  <c r="C88" i="2"/>
  <c r="E87" i="2"/>
  <c r="D87" i="2"/>
  <c r="C87" i="2" s="1"/>
  <c r="N87" i="2" s="1"/>
  <c r="E86" i="2"/>
  <c r="D86" i="2"/>
  <c r="C86" i="2" s="1"/>
  <c r="N86" i="2" s="1"/>
  <c r="N85" i="2"/>
  <c r="E85" i="2"/>
  <c r="D85" i="2"/>
  <c r="C85" i="2"/>
  <c r="N84" i="2"/>
  <c r="E84" i="2"/>
  <c r="D84" i="2"/>
  <c r="C84" i="2" s="1"/>
  <c r="E83" i="2"/>
  <c r="D83" i="2"/>
  <c r="C83" i="2"/>
  <c r="N83" i="2" s="1"/>
  <c r="N82" i="2"/>
  <c r="E82" i="2"/>
  <c r="D82" i="2"/>
  <c r="C82" i="2"/>
  <c r="E81" i="2"/>
  <c r="D81" i="2"/>
  <c r="C81" i="2" s="1"/>
  <c r="N81" i="2" s="1"/>
  <c r="E80" i="2"/>
  <c r="D80" i="2"/>
  <c r="C80" i="2"/>
  <c r="N80" i="2" s="1"/>
  <c r="N79" i="2"/>
  <c r="E79" i="2"/>
  <c r="D79" i="2"/>
  <c r="C79" i="2"/>
  <c r="E78" i="2"/>
  <c r="D78" i="2"/>
  <c r="C78" i="2" s="1"/>
  <c r="N78" i="2" s="1"/>
  <c r="E77" i="2"/>
  <c r="D77" i="2"/>
  <c r="C77" i="2" s="1"/>
  <c r="N77" i="2" s="1"/>
  <c r="N76" i="2"/>
  <c r="E76" i="2"/>
  <c r="D76" i="2"/>
  <c r="C76" i="2"/>
  <c r="N75" i="2"/>
  <c r="E75" i="2"/>
  <c r="D75" i="2"/>
  <c r="C75" i="2" s="1"/>
  <c r="E74" i="2"/>
  <c r="D74" i="2"/>
  <c r="C74" i="2"/>
  <c r="N74" i="2" s="1"/>
  <c r="N73" i="2"/>
  <c r="E73" i="2"/>
  <c r="D73" i="2"/>
  <c r="C73" i="2"/>
  <c r="E72" i="2"/>
  <c r="D72" i="2"/>
  <c r="C72" i="2" s="1"/>
  <c r="N72" i="2" s="1"/>
  <c r="E71" i="2"/>
  <c r="D71" i="2"/>
  <c r="C71" i="2"/>
  <c r="N71" i="2" s="1"/>
  <c r="N70" i="2"/>
  <c r="E70" i="2"/>
  <c r="D70" i="2"/>
  <c r="C70" i="2"/>
  <c r="E69" i="2"/>
  <c r="D69" i="2"/>
  <c r="C69" i="2" s="1"/>
  <c r="N69" i="2" s="1"/>
  <c r="E68" i="2"/>
  <c r="D68" i="2"/>
  <c r="C68" i="2" s="1"/>
  <c r="N68" i="2" s="1"/>
  <c r="N67" i="2"/>
  <c r="E67" i="2"/>
  <c r="D67" i="2"/>
  <c r="C67" i="2"/>
  <c r="N66" i="2"/>
  <c r="E66" i="2"/>
  <c r="D66" i="2"/>
  <c r="C66" i="2" s="1"/>
  <c r="E65" i="2"/>
  <c r="D65" i="2"/>
  <c r="C65" i="2"/>
  <c r="N65" i="2" s="1"/>
  <c r="N64" i="2"/>
  <c r="E64" i="2"/>
  <c r="D64" i="2"/>
  <c r="C64" i="2"/>
  <c r="E63" i="2"/>
  <c r="D63" i="2"/>
  <c r="C63" i="2" s="1"/>
  <c r="N63" i="2" s="1"/>
  <c r="E62" i="2"/>
  <c r="D62" i="2"/>
  <c r="C62" i="2"/>
  <c r="N62" i="2" s="1"/>
  <c r="N61" i="2"/>
  <c r="E61" i="2"/>
  <c r="D61" i="2"/>
  <c r="C61" i="2"/>
  <c r="E60" i="2"/>
  <c r="D60" i="2"/>
  <c r="C60" i="2" s="1"/>
  <c r="N60" i="2" s="1"/>
  <c r="E59" i="2"/>
  <c r="D59" i="2"/>
  <c r="C59" i="2" s="1"/>
  <c r="N59" i="2" s="1"/>
  <c r="N58" i="2"/>
  <c r="E58" i="2"/>
  <c r="D58" i="2"/>
  <c r="C58" i="2"/>
  <c r="N57" i="2"/>
  <c r="E57" i="2"/>
  <c r="D57" i="2"/>
  <c r="C57" i="2" s="1"/>
  <c r="E56" i="2"/>
  <c r="D56" i="2"/>
  <c r="C56" i="2"/>
  <c r="N56" i="2" s="1"/>
  <c r="N55" i="2"/>
  <c r="E55" i="2"/>
  <c r="D55" i="2"/>
  <c r="C55" i="2"/>
  <c r="E54" i="2"/>
  <c r="D54" i="2"/>
  <c r="C54" i="2" s="1"/>
  <c r="N54" i="2" s="1"/>
  <c r="E53" i="2"/>
  <c r="D53" i="2"/>
  <c r="C53" i="2"/>
  <c r="N53" i="2" s="1"/>
  <c r="N52" i="2"/>
  <c r="E52" i="2"/>
  <c r="D52" i="2"/>
  <c r="C52" i="2"/>
  <c r="E51" i="2"/>
  <c r="D51" i="2"/>
  <c r="C51" i="2" s="1"/>
  <c r="N51" i="2" s="1"/>
  <c r="E50" i="2"/>
  <c r="D50" i="2"/>
  <c r="C50" i="2" s="1"/>
  <c r="N50" i="2" s="1"/>
  <c r="N49" i="2"/>
  <c r="E49" i="2"/>
  <c r="D49" i="2"/>
  <c r="C49" i="2"/>
  <c r="N48" i="2"/>
  <c r="E48" i="2"/>
  <c r="D48" i="2"/>
  <c r="C48" i="2" s="1"/>
  <c r="E47" i="2"/>
  <c r="D47" i="2"/>
  <c r="C47" i="2"/>
  <c r="N47" i="2" s="1"/>
  <c r="N46" i="2"/>
  <c r="E46" i="2"/>
  <c r="D46" i="2"/>
  <c r="C46" i="2"/>
  <c r="E45" i="2"/>
  <c r="D45" i="2"/>
  <c r="C45" i="2" s="1"/>
  <c r="N45" i="2" s="1"/>
  <c r="E44" i="2"/>
  <c r="D44" i="2"/>
  <c r="C44" i="2"/>
  <c r="N44" i="2" s="1"/>
  <c r="N43" i="2"/>
  <c r="E43" i="2"/>
  <c r="D43" i="2"/>
  <c r="C43" i="2"/>
  <c r="E42" i="2"/>
  <c r="D42" i="2"/>
  <c r="C42" i="2" s="1"/>
  <c r="N42" i="2" s="1"/>
  <c r="E41" i="2"/>
  <c r="D41" i="2"/>
  <c r="C41" i="2" s="1"/>
  <c r="N41" i="2" s="1"/>
  <c r="N40" i="2"/>
  <c r="E40" i="2"/>
  <c r="D40" i="2"/>
  <c r="C40" i="2"/>
  <c r="N39" i="2"/>
  <c r="E39" i="2"/>
  <c r="D39" i="2"/>
  <c r="C39" i="2" s="1"/>
  <c r="E38" i="2"/>
  <c r="D38" i="2"/>
  <c r="C38" i="2"/>
  <c r="N38" i="2" s="1"/>
  <c r="N37" i="2"/>
  <c r="E37" i="2"/>
  <c r="D37" i="2"/>
  <c r="C37" i="2"/>
  <c r="E36" i="2"/>
  <c r="D36" i="2"/>
  <c r="C36" i="2" s="1"/>
  <c r="N36" i="2" s="1"/>
  <c r="E35" i="2"/>
  <c r="D35" i="2"/>
  <c r="C35" i="2"/>
  <c r="N35" i="2" s="1"/>
  <c r="N34" i="2"/>
  <c r="E34" i="2"/>
  <c r="D34" i="2"/>
  <c r="C34" i="2"/>
  <c r="E33" i="2"/>
  <c r="D33" i="2"/>
  <c r="C33" i="2" s="1"/>
  <c r="N33" i="2" s="1"/>
  <c r="E32" i="2"/>
  <c r="D32" i="2"/>
  <c r="C32" i="2" s="1"/>
  <c r="N32" i="2" s="1"/>
  <c r="N31" i="2"/>
  <c r="E31" i="2"/>
  <c r="D31" i="2"/>
  <c r="C31" i="2"/>
  <c r="N30" i="2"/>
  <c r="E30" i="2"/>
  <c r="D30" i="2"/>
  <c r="C30" i="2" s="1"/>
  <c r="E29" i="2"/>
  <c r="D29" i="2"/>
  <c r="C29" i="2"/>
  <c r="N29" i="2" s="1"/>
  <c r="N28" i="2"/>
  <c r="E28" i="2"/>
  <c r="D28" i="2"/>
  <c r="C28" i="2"/>
  <c r="E27" i="2"/>
  <c r="D27" i="2"/>
  <c r="C27" i="2" s="1"/>
  <c r="N27" i="2" s="1"/>
  <c r="E26" i="2"/>
  <c r="D26" i="2"/>
  <c r="C26" i="2"/>
  <c r="N26" i="2" s="1"/>
  <c r="N25" i="2"/>
  <c r="E25" i="2"/>
  <c r="D25" i="2"/>
  <c r="C25" i="2"/>
  <c r="E24" i="2"/>
  <c r="D24" i="2"/>
  <c r="C24" i="2" s="1"/>
  <c r="N24" i="2" s="1"/>
  <c r="E23" i="2"/>
  <c r="D23" i="2"/>
  <c r="C23" i="2" s="1"/>
  <c r="N23" i="2" s="1"/>
  <c r="N22" i="2"/>
  <c r="E22" i="2"/>
  <c r="D22" i="2"/>
  <c r="C22" i="2"/>
  <c r="N21" i="2"/>
  <c r="E21" i="2"/>
  <c r="D21" i="2"/>
  <c r="C21" i="2" s="1"/>
  <c r="E20" i="2"/>
  <c r="D20" i="2"/>
  <c r="C20" i="2"/>
  <c r="N20" i="2" s="1"/>
  <c r="N19" i="2"/>
  <c r="E19" i="2"/>
  <c r="D19" i="2"/>
  <c r="C19" i="2"/>
  <c r="E18" i="2"/>
  <c r="D18" i="2"/>
  <c r="C18" i="2" s="1"/>
  <c r="N18" i="2" s="1"/>
  <c r="E17" i="2"/>
  <c r="D17" i="2"/>
  <c r="C17" i="2"/>
  <c r="N17" i="2" s="1"/>
  <c r="N16" i="2"/>
  <c r="E16" i="2"/>
  <c r="D16" i="2"/>
  <c r="C16" i="2"/>
  <c r="E15" i="2"/>
  <c r="D15" i="2"/>
  <c r="C15" i="2" s="1"/>
  <c r="N15" i="2" s="1"/>
  <c r="E14" i="2"/>
  <c r="D14" i="2"/>
  <c r="C14" i="2" s="1"/>
  <c r="N14" i="2" s="1"/>
  <c r="N13" i="2"/>
  <c r="E13" i="2"/>
  <c r="D13" i="2"/>
  <c r="C13" i="2"/>
  <c r="N12" i="2"/>
  <c r="E12" i="2"/>
  <c r="D12" i="2"/>
  <c r="C12" i="2" s="1"/>
  <c r="E11" i="2"/>
  <c r="D11" i="2"/>
  <c r="C11" i="2"/>
  <c r="N11" i="2" s="1"/>
  <c r="N10" i="2"/>
  <c r="E10" i="2"/>
  <c r="D10" i="2"/>
  <c r="C10" i="2"/>
  <c r="E9" i="2"/>
  <c r="D9" i="2"/>
  <c r="C9" i="2" s="1"/>
  <c r="N9" i="2" s="1"/>
  <c r="E8" i="2"/>
  <c r="D8" i="2"/>
  <c r="C8" i="2"/>
  <c r="N8" i="2" s="1"/>
  <c r="N7" i="2"/>
  <c r="E7" i="2"/>
  <c r="D7" i="2"/>
  <c r="C7" i="2"/>
  <c r="E6" i="2"/>
  <c r="D6" i="2"/>
  <c r="C6" i="2" s="1"/>
  <c r="N6" i="2" s="1"/>
  <c r="E5" i="2"/>
  <c r="D5" i="2"/>
  <c r="C5" i="2" s="1"/>
  <c r="N5" i="2" s="1"/>
  <c r="N4" i="2"/>
  <c r="E4" i="2"/>
  <c r="D4" i="2"/>
  <c r="C4" i="2"/>
  <c r="N3" i="2"/>
  <c r="E3" i="2"/>
  <c r="D3" i="2"/>
  <c r="C3" i="2" s="1"/>
  <c r="E2" i="2"/>
  <c r="D2" i="2"/>
  <c r="C2" i="2"/>
  <c r="N2" i="2" s="1"/>
  <c r="AR697" i="1"/>
  <c r="AM697" i="1"/>
  <c r="AC697" i="1"/>
  <c r="AB697" i="1"/>
  <c r="AA697" i="1"/>
  <c r="F697" i="1"/>
  <c r="G697" i="1" s="1"/>
  <c r="AK697" i="1" s="1"/>
  <c r="E697" i="1"/>
  <c r="AR696" i="1"/>
  <c r="AN696" i="1"/>
  <c r="AC696" i="1"/>
  <c r="AB696" i="1"/>
  <c r="AM696" i="1" s="1"/>
  <c r="AA696" i="1"/>
  <c r="G696" i="1"/>
  <c r="AK696" i="1" s="1"/>
  <c r="F696" i="1"/>
  <c r="E696" i="1"/>
  <c r="AR695" i="1"/>
  <c r="AN695" i="1"/>
  <c r="AC695" i="1"/>
  <c r="AB695" i="1"/>
  <c r="AA695" i="1"/>
  <c r="G695" i="1"/>
  <c r="AK695" i="1" s="1"/>
  <c r="F695" i="1"/>
  <c r="E695" i="1"/>
  <c r="AR694" i="1"/>
  <c r="AN694" i="1"/>
  <c r="AC694" i="1"/>
  <c r="AB694" i="1"/>
  <c r="AM694" i="1" s="1"/>
  <c r="AA694" i="1"/>
  <c r="F694" i="1"/>
  <c r="G694" i="1" s="1"/>
  <c r="AK694" i="1" s="1"/>
  <c r="E694" i="1"/>
  <c r="AR693" i="1"/>
  <c r="AM693" i="1"/>
  <c r="AK693" i="1"/>
  <c r="AC693" i="1"/>
  <c r="AB693" i="1"/>
  <c r="AA693" i="1"/>
  <c r="G693" i="1"/>
  <c r="F693" i="1"/>
  <c r="E693" i="1"/>
  <c r="AR692" i="1"/>
  <c r="AN692" i="1"/>
  <c r="AC692" i="1"/>
  <c r="AB692" i="1"/>
  <c r="AM692" i="1" s="1"/>
  <c r="AA692" i="1"/>
  <c r="G692" i="1"/>
  <c r="AK692" i="1" s="1"/>
  <c r="F692" i="1"/>
  <c r="E692" i="1"/>
  <c r="AR691" i="1"/>
  <c r="AN691" i="1"/>
  <c r="AC691" i="1"/>
  <c r="AB691" i="1"/>
  <c r="AA691" i="1"/>
  <c r="G691" i="1"/>
  <c r="AK691" i="1" s="1"/>
  <c r="F691" i="1"/>
  <c r="E691" i="1"/>
  <c r="AR690" i="1"/>
  <c r="AN690" i="1"/>
  <c r="AC690" i="1"/>
  <c r="AB690" i="1"/>
  <c r="AM690" i="1" s="1"/>
  <c r="AA690" i="1"/>
  <c r="F690" i="1"/>
  <c r="G690" i="1" s="1"/>
  <c r="AK690" i="1" s="1"/>
  <c r="E690" i="1"/>
  <c r="AR689" i="1"/>
  <c r="AM689" i="1"/>
  <c r="AK689" i="1"/>
  <c r="AC689" i="1"/>
  <c r="AB689" i="1"/>
  <c r="AA689" i="1"/>
  <c r="G689" i="1"/>
  <c r="F689" i="1"/>
  <c r="E689" i="1"/>
  <c r="AR688" i="1"/>
  <c r="AN688" i="1"/>
  <c r="AC688" i="1"/>
  <c r="AB688" i="1"/>
  <c r="AA688" i="1"/>
  <c r="G688" i="1"/>
  <c r="AK688" i="1" s="1"/>
  <c r="F688" i="1"/>
  <c r="E688" i="1"/>
  <c r="AR687" i="1"/>
  <c r="AM687" i="1"/>
  <c r="AC687" i="1"/>
  <c r="AB687" i="1"/>
  <c r="AA687" i="1"/>
  <c r="G687" i="1"/>
  <c r="AK687" i="1" s="1"/>
  <c r="F687" i="1"/>
  <c r="E687" i="1"/>
  <c r="AR686" i="1"/>
  <c r="AN686" i="1"/>
  <c r="AC686" i="1"/>
  <c r="AB686" i="1"/>
  <c r="AA686" i="1"/>
  <c r="F686" i="1"/>
  <c r="G686" i="1" s="1"/>
  <c r="AK686" i="1" s="1"/>
  <c r="E686" i="1"/>
  <c r="AR685" i="1"/>
  <c r="AM685" i="1"/>
  <c r="AC685" i="1"/>
  <c r="AB685" i="1"/>
  <c r="AA685" i="1"/>
  <c r="G685" i="1"/>
  <c r="AK685" i="1" s="1"/>
  <c r="F685" i="1"/>
  <c r="E685" i="1"/>
  <c r="AR684" i="1"/>
  <c r="AN684" i="1"/>
  <c r="AC684" i="1"/>
  <c r="AB684" i="1"/>
  <c r="AA684" i="1"/>
  <c r="F684" i="1"/>
  <c r="G684" i="1" s="1"/>
  <c r="AK684" i="1" s="1"/>
  <c r="E684" i="1"/>
  <c r="AR683" i="1"/>
  <c r="AN683" i="1"/>
  <c r="AM683" i="1"/>
  <c r="AC683" i="1"/>
  <c r="AB683" i="1"/>
  <c r="AA683" i="1"/>
  <c r="G683" i="1"/>
  <c r="AK683" i="1" s="1"/>
  <c r="F683" i="1"/>
  <c r="E683" i="1"/>
  <c r="AR682" i="1"/>
  <c r="AN682" i="1"/>
  <c r="AK682" i="1"/>
  <c r="AC682" i="1"/>
  <c r="AB682" i="1"/>
  <c r="AA682" i="1"/>
  <c r="F682" i="1"/>
  <c r="G682" i="1" s="1"/>
  <c r="E682" i="1"/>
  <c r="AR681" i="1"/>
  <c r="AM681" i="1"/>
  <c r="AC681" i="1"/>
  <c r="AB681" i="1"/>
  <c r="AA681" i="1"/>
  <c r="G681" i="1"/>
  <c r="AK681" i="1" s="1"/>
  <c r="F681" i="1"/>
  <c r="E681" i="1"/>
  <c r="AR680" i="1"/>
  <c r="AN680" i="1"/>
  <c r="AC680" i="1"/>
  <c r="AB680" i="1"/>
  <c r="AA680" i="1"/>
  <c r="G680" i="1"/>
  <c r="AK680" i="1" s="1"/>
  <c r="F680" i="1"/>
  <c r="E680" i="1"/>
  <c r="AR679" i="1"/>
  <c r="AN679" i="1"/>
  <c r="AM679" i="1"/>
  <c r="AC679" i="1"/>
  <c r="AB679" i="1"/>
  <c r="AA679" i="1"/>
  <c r="G679" i="1"/>
  <c r="AK679" i="1" s="1"/>
  <c r="F679" i="1"/>
  <c r="E679" i="1"/>
  <c r="AR678" i="1"/>
  <c r="AN678" i="1"/>
  <c r="AK678" i="1"/>
  <c r="AC678" i="1"/>
  <c r="AB678" i="1"/>
  <c r="AA678" i="1"/>
  <c r="F678" i="1"/>
  <c r="G678" i="1" s="1"/>
  <c r="E678" i="1"/>
  <c r="AR677" i="1"/>
  <c r="AM677" i="1"/>
  <c r="AC677" i="1"/>
  <c r="AB677" i="1"/>
  <c r="AA677" i="1"/>
  <c r="G677" i="1"/>
  <c r="AK677" i="1" s="1"/>
  <c r="F677" i="1"/>
  <c r="E677" i="1"/>
  <c r="AR676" i="1"/>
  <c r="AN676" i="1"/>
  <c r="AC676" i="1"/>
  <c r="AB676" i="1"/>
  <c r="AA676" i="1"/>
  <c r="G676" i="1"/>
  <c r="AK676" i="1" s="1"/>
  <c r="F676" i="1"/>
  <c r="E676" i="1"/>
  <c r="AR675" i="1"/>
  <c r="AN675" i="1"/>
  <c r="AM675" i="1"/>
  <c r="AK675" i="1"/>
  <c r="AC675" i="1"/>
  <c r="AB675" i="1"/>
  <c r="AA675" i="1"/>
  <c r="G675" i="1"/>
  <c r="F675" i="1"/>
  <c r="E675" i="1"/>
  <c r="AR674" i="1"/>
  <c r="AN674" i="1"/>
  <c r="AC674" i="1"/>
  <c r="AB674" i="1"/>
  <c r="AA674" i="1"/>
  <c r="F674" i="1"/>
  <c r="G674" i="1" s="1"/>
  <c r="AK674" i="1" s="1"/>
  <c r="E674" i="1"/>
  <c r="AR673" i="1"/>
  <c r="AM673" i="1"/>
  <c r="AK673" i="1"/>
  <c r="AC673" i="1"/>
  <c r="AB673" i="1"/>
  <c r="AA673" i="1"/>
  <c r="AN673" i="1" s="1"/>
  <c r="G673" i="1"/>
  <c r="F673" i="1"/>
  <c r="E673" i="1"/>
  <c r="AR672" i="1"/>
  <c r="AN672" i="1"/>
  <c r="AK672" i="1"/>
  <c r="AC672" i="1"/>
  <c r="AB672" i="1"/>
  <c r="AA672" i="1"/>
  <c r="F672" i="1"/>
  <c r="G672" i="1" s="1"/>
  <c r="E672" i="1"/>
  <c r="AR671" i="1"/>
  <c r="AN671" i="1"/>
  <c r="AM671" i="1"/>
  <c r="AC671" i="1"/>
  <c r="AB671" i="1"/>
  <c r="AA671" i="1"/>
  <c r="G671" i="1"/>
  <c r="AK671" i="1" s="1"/>
  <c r="F671" i="1"/>
  <c r="E671" i="1"/>
  <c r="AR670" i="1"/>
  <c r="AN670" i="1"/>
  <c r="AC670" i="1"/>
  <c r="AB670" i="1"/>
  <c r="AA670" i="1"/>
  <c r="G670" i="1"/>
  <c r="AK670" i="1" s="1"/>
  <c r="F670" i="1"/>
  <c r="E670" i="1"/>
  <c r="AR669" i="1"/>
  <c r="AM669" i="1"/>
  <c r="AC669" i="1"/>
  <c r="AB669" i="1"/>
  <c r="AA669" i="1"/>
  <c r="G669" i="1"/>
  <c r="AK669" i="1" s="1"/>
  <c r="F669" i="1"/>
  <c r="E669" i="1"/>
  <c r="AR668" i="1"/>
  <c r="AN668" i="1"/>
  <c r="AC668" i="1"/>
  <c r="AB668" i="1"/>
  <c r="AA668" i="1"/>
  <c r="F668" i="1"/>
  <c r="G668" i="1" s="1"/>
  <c r="AK668" i="1" s="1"/>
  <c r="E668" i="1"/>
  <c r="AR667" i="1"/>
  <c r="AN667" i="1"/>
  <c r="AM667" i="1"/>
  <c r="AC667" i="1"/>
  <c r="AB667" i="1"/>
  <c r="AA667" i="1"/>
  <c r="G667" i="1"/>
  <c r="AK667" i="1" s="1"/>
  <c r="F667" i="1"/>
  <c r="E667" i="1"/>
  <c r="AR666" i="1"/>
  <c r="AN666" i="1"/>
  <c r="AC666" i="1"/>
  <c r="AB666" i="1"/>
  <c r="AA666" i="1"/>
  <c r="G666" i="1"/>
  <c r="AK666" i="1" s="1"/>
  <c r="F666" i="1"/>
  <c r="E666" i="1"/>
  <c r="AR665" i="1"/>
  <c r="AN665" i="1"/>
  <c r="AM665" i="1"/>
  <c r="AC665" i="1"/>
  <c r="AB665" i="1"/>
  <c r="AA665" i="1"/>
  <c r="G665" i="1"/>
  <c r="AK665" i="1" s="1"/>
  <c r="F665" i="1"/>
  <c r="E665" i="1"/>
  <c r="AR664" i="1"/>
  <c r="AN664" i="1"/>
  <c r="AC664" i="1"/>
  <c r="AB664" i="1"/>
  <c r="AA664" i="1"/>
  <c r="F664" i="1"/>
  <c r="G664" i="1" s="1"/>
  <c r="AK664" i="1" s="1"/>
  <c r="E664" i="1"/>
  <c r="AR663" i="1"/>
  <c r="AN663" i="1"/>
  <c r="AM663" i="1"/>
  <c r="AC663" i="1"/>
  <c r="AB663" i="1"/>
  <c r="AA663" i="1"/>
  <c r="G663" i="1"/>
  <c r="AK663" i="1" s="1"/>
  <c r="F663" i="1"/>
  <c r="E663" i="1"/>
  <c r="AR662" i="1"/>
  <c r="AN662" i="1"/>
  <c r="AC662" i="1"/>
  <c r="AB662" i="1"/>
  <c r="AA662" i="1"/>
  <c r="F662" i="1"/>
  <c r="G662" i="1" s="1"/>
  <c r="AK662" i="1" s="1"/>
  <c r="E662" i="1"/>
  <c r="AR661" i="1"/>
  <c r="AN661" i="1"/>
  <c r="AM661" i="1"/>
  <c r="AC661" i="1"/>
  <c r="AB661" i="1"/>
  <c r="AA661" i="1"/>
  <c r="F661" i="1"/>
  <c r="G661" i="1" s="1"/>
  <c r="AK661" i="1" s="1"/>
  <c r="E661" i="1"/>
  <c r="AR660" i="1"/>
  <c r="AN660" i="1"/>
  <c r="AC660" i="1"/>
  <c r="AB660" i="1"/>
  <c r="AA660" i="1"/>
  <c r="F660" i="1"/>
  <c r="G660" i="1" s="1"/>
  <c r="AK660" i="1" s="1"/>
  <c r="E660" i="1"/>
  <c r="AR659" i="1"/>
  <c r="AC659" i="1"/>
  <c r="AB659" i="1"/>
  <c r="AA659" i="1"/>
  <c r="G659" i="1"/>
  <c r="AK659" i="1" s="1"/>
  <c r="F659" i="1"/>
  <c r="E659" i="1"/>
  <c r="AR658" i="1"/>
  <c r="AN658" i="1"/>
  <c r="AC658" i="1"/>
  <c r="AB658" i="1"/>
  <c r="AM658" i="1" s="1"/>
  <c r="AA658" i="1"/>
  <c r="E658" i="1"/>
  <c r="F658" i="1" s="1"/>
  <c r="G658" i="1" s="1"/>
  <c r="AK658" i="1" s="1"/>
  <c r="AR657" i="1"/>
  <c r="AM657" i="1"/>
  <c r="AK657" i="1"/>
  <c r="AC657" i="1"/>
  <c r="AB657" i="1"/>
  <c r="AA657" i="1"/>
  <c r="F657" i="1"/>
  <c r="G657" i="1" s="1"/>
  <c r="E657" i="1"/>
  <c r="AR656" i="1"/>
  <c r="AN656" i="1"/>
  <c r="AC656" i="1"/>
  <c r="AB656" i="1"/>
  <c r="AA656" i="1"/>
  <c r="F656" i="1"/>
  <c r="G656" i="1" s="1"/>
  <c r="AK656" i="1" s="1"/>
  <c r="E656" i="1"/>
  <c r="AR655" i="1"/>
  <c r="AK655" i="1"/>
  <c r="AC655" i="1"/>
  <c r="AB655" i="1"/>
  <c r="AM655" i="1" s="1"/>
  <c r="AA655" i="1"/>
  <c r="AN655" i="1" s="1"/>
  <c r="G655" i="1"/>
  <c r="F655" i="1"/>
  <c r="E655" i="1"/>
  <c r="AR654" i="1"/>
  <c r="AN654" i="1"/>
  <c r="AK654" i="1"/>
  <c r="AC654" i="1"/>
  <c r="AB654" i="1"/>
  <c r="AM654" i="1" s="1"/>
  <c r="AA654" i="1"/>
  <c r="F654" i="1"/>
  <c r="G654" i="1" s="1"/>
  <c r="E654" i="1"/>
  <c r="AR653" i="1"/>
  <c r="AM653" i="1"/>
  <c r="AC653" i="1"/>
  <c r="AB653" i="1"/>
  <c r="AA653" i="1"/>
  <c r="F653" i="1"/>
  <c r="G653" i="1" s="1"/>
  <c r="AK653" i="1" s="1"/>
  <c r="E653" i="1"/>
  <c r="AR652" i="1"/>
  <c r="AN652" i="1"/>
  <c r="AC652" i="1"/>
  <c r="AB652" i="1"/>
  <c r="AA652" i="1"/>
  <c r="F652" i="1"/>
  <c r="G652" i="1" s="1"/>
  <c r="AK652" i="1" s="1"/>
  <c r="E652" i="1"/>
  <c r="AR651" i="1"/>
  <c r="AN651" i="1"/>
  <c r="AM651" i="1"/>
  <c r="AC651" i="1"/>
  <c r="AB651" i="1"/>
  <c r="AA651" i="1"/>
  <c r="G651" i="1"/>
  <c r="AK651" i="1" s="1"/>
  <c r="F651" i="1"/>
  <c r="E651" i="1"/>
  <c r="AR650" i="1"/>
  <c r="AN650" i="1"/>
  <c r="AC650" i="1"/>
  <c r="AB650" i="1"/>
  <c r="AA650" i="1"/>
  <c r="F650" i="1"/>
  <c r="G650" i="1" s="1"/>
  <c r="AK650" i="1" s="1"/>
  <c r="E650" i="1"/>
  <c r="AR649" i="1"/>
  <c r="AM649" i="1"/>
  <c r="AC649" i="1"/>
  <c r="AB649" i="1"/>
  <c r="AA649" i="1"/>
  <c r="F649" i="1"/>
  <c r="G649" i="1" s="1"/>
  <c r="AK649" i="1" s="1"/>
  <c r="E649" i="1"/>
  <c r="AR648" i="1"/>
  <c r="AN648" i="1"/>
  <c r="AC648" i="1"/>
  <c r="AB648" i="1"/>
  <c r="AA648" i="1"/>
  <c r="F648" i="1"/>
  <c r="G648" i="1" s="1"/>
  <c r="AK648" i="1" s="1"/>
  <c r="E648" i="1"/>
  <c r="AR647" i="1"/>
  <c r="AC647" i="1"/>
  <c r="AB647" i="1"/>
  <c r="AA647" i="1"/>
  <c r="G647" i="1"/>
  <c r="AK647" i="1" s="1"/>
  <c r="F647" i="1"/>
  <c r="E647" i="1"/>
  <c r="AR646" i="1"/>
  <c r="AQ646" i="1"/>
  <c r="AP646" i="1"/>
  <c r="AN646" i="1"/>
  <c r="AD646" i="1"/>
  <c r="AC646" i="1"/>
  <c r="AB646" i="1"/>
  <c r="AM646" i="1" s="1"/>
  <c r="AA646" i="1"/>
  <c r="E646" i="1"/>
  <c r="F646" i="1" s="1"/>
  <c r="G646" i="1" s="1"/>
  <c r="AK646" i="1" s="1"/>
  <c r="AR645" i="1"/>
  <c r="AN645" i="1"/>
  <c r="AM645" i="1"/>
  <c r="AC645" i="1"/>
  <c r="AB645" i="1"/>
  <c r="AA645" i="1"/>
  <c r="F645" i="1"/>
  <c r="G645" i="1" s="1"/>
  <c r="AK645" i="1" s="1"/>
  <c r="E645" i="1"/>
  <c r="AR644" i="1"/>
  <c r="AN644" i="1"/>
  <c r="AC644" i="1"/>
  <c r="AB644" i="1"/>
  <c r="AA644" i="1"/>
  <c r="F644" i="1"/>
  <c r="G644" i="1" s="1"/>
  <c r="AK644" i="1" s="1"/>
  <c r="E644" i="1"/>
  <c r="AR643" i="1"/>
  <c r="AK643" i="1"/>
  <c r="AC643" i="1"/>
  <c r="AB643" i="1"/>
  <c r="AM643" i="1" s="1"/>
  <c r="AA643" i="1"/>
  <c r="G643" i="1"/>
  <c r="F643" i="1"/>
  <c r="E643" i="1"/>
  <c r="AR642" i="1"/>
  <c r="AN642" i="1"/>
  <c r="AC642" i="1"/>
  <c r="AB642" i="1"/>
  <c r="AM642" i="1" s="1"/>
  <c r="AA642" i="1"/>
  <c r="G642" i="1"/>
  <c r="AK642" i="1" s="1"/>
  <c r="F642" i="1"/>
  <c r="E642" i="1"/>
  <c r="AR641" i="1"/>
  <c r="AM641" i="1"/>
  <c r="AL641" i="1"/>
  <c r="AD641" i="1"/>
  <c r="AQ641" i="1" s="1"/>
  <c r="AC641" i="1"/>
  <c r="AB641" i="1"/>
  <c r="AA641" i="1"/>
  <c r="E641" i="1"/>
  <c r="F641" i="1" s="1"/>
  <c r="G641" i="1" s="1"/>
  <c r="AK641" i="1" s="1"/>
  <c r="AR640" i="1"/>
  <c r="AC640" i="1"/>
  <c r="AB640" i="1"/>
  <c r="AA640" i="1"/>
  <c r="AN640" i="1" s="1"/>
  <c r="F640" i="1"/>
  <c r="G640" i="1" s="1"/>
  <c r="AK640" i="1" s="1"/>
  <c r="E640" i="1"/>
  <c r="AR639" i="1"/>
  <c r="AP639" i="1"/>
  <c r="AM639" i="1"/>
  <c r="AD639" i="1"/>
  <c r="AL639" i="1" s="1"/>
  <c r="AC639" i="1"/>
  <c r="AB639" i="1"/>
  <c r="AA639" i="1"/>
  <c r="E639" i="1"/>
  <c r="F639" i="1" s="1"/>
  <c r="G639" i="1" s="1"/>
  <c r="AK639" i="1" s="1"/>
  <c r="AR638" i="1"/>
  <c r="AM638" i="1"/>
  <c r="AC638" i="1"/>
  <c r="AB638" i="1"/>
  <c r="AA638" i="1"/>
  <c r="E638" i="1"/>
  <c r="F638" i="1" s="1"/>
  <c r="G638" i="1" s="1"/>
  <c r="AK638" i="1" s="1"/>
  <c r="AR637" i="1"/>
  <c r="AM637" i="1"/>
  <c r="AL637" i="1"/>
  <c r="AD637" i="1"/>
  <c r="AQ637" i="1" s="1"/>
  <c r="AC637" i="1"/>
  <c r="AB637" i="1"/>
  <c r="AA637" i="1"/>
  <c r="E637" i="1"/>
  <c r="F637" i="1" s="1"/>
  <c r="G637" i="1" s="1"/>
  <c r="AK637" i="1" s="1"/>
  <c r="AR636" i="1"/>
  <c r="AC636" i="1"/>
  <c r="AB636" i="1"/>
  <c r="AA636" i="1"/>
  <c r="AN636" i="1" s="1"/>
  <c r="F636" i="1"/>
  <c r="G636" i="1" s="1"/>
  <c r="AK636" i="1" s="1"/>
  <c r="E636" i="1"/>
  <c r="AR635" i="1"/>
  <c r="AM635" i="1"/>
  <c r="AC635" i="1"/>
  <c r="AB635" i="1"/>
  <c r="AA635" i="1"/>
  <c r="E635" i="1"/>
  <c r="F635" i="1" s="1"/>
  <c r="G635" i="1" s="1"/>
  <c r="AK635" i="1" s="1"/>
  <c r="AR634" i="1"/>
  <c r="AM634" i="1"/>
  <c r="AC634" i="1"/>
  <c r="AB634" i="1"/>
  <c r="AA634" i="1"/>
  <c r="F634" i="1"/>
  <c r="G634" i="1" s="1"/>
  <c r="AK634" i="1" s="1"/>
  <c r="E634" i="1"/>
  <c r="AR633" i="1"/>
  <c r="AM633" i="1"/>
  <c r="AC633" i="1"/>
  <c r="AB633" i="1"/>
  <c r="AA633" i="1"/>
  <c r="G633" i="1"/>
  <c r="AK633" i="1" s="1"/>
  <c r="E633" i="1"/>
  <c r="F633" i="1" s="1"/>
  <c r="AR632" i="1"/>
  <c r="AM632" i="1"/>
  <c r="AC632" i="1"/>
  <c r="AB632" i="1"/>
  <c r="AA632" i="1"/>
  <c r="AN632" i="1" s="1"/>
  <c r="F632" i="1"/>
  <c r="G632" i="1" s="1"/>
  <c r="AK632" i="1" s="1"/>
  <c r="E632" i="1"/>
  <c r="AR631" i="1"/>
  <c r="AN631" i="1"/>
  <c r="AC631" i="1"/>
  <c r="AB631" i="1"/>
  <c r="AA631" i="1"/>
  <c r="F631" i="1"/>
  <c r="G631" i="1" s="1"/>
  <c r="AK631" i="1" s="1"/>
  <c r="E631" i="1"/>
  <c r="AR630" i="1"/>
  <c r="AN630" i="1"/>
  <c r="AM630" i="1"/>
  <c r="AC630" i="1"/>
  <c r="AB630" i="1"/>
  <c r="AA630" i="1"/>
  <c r="F630" i="1"/>
  <c r="G630" i="1" s="1"/>
  <c r="AK630" i="1" s="1"/>
  <c r="E630" i="1"/>
  <c r="AR629" i="1"/>
  <c r="AN629" i="1"/>
  <c r="AD629" i="1"/>
  <c r="AQ629" i="1" s="1"/>
  <c r="AC629" i="1"/>
  <c r="AB629" i="1"/>
  <c r="AM629" i="1" s="1"/>
  <c r="AA629" i="1"/>
  <c r="E629" i="1"/>
  <c r="F629" i="1" s="1"/>
  <c r="G629" i="1" s="1"/>
  <c r="AK629" i="1" s="1"/>
  <c r="AR628" i="1"/>
  <c r="AK628" i="1"/>
  <c r="AC628" i="1"/>
  <c r="AB628" i="1"/>
  <c r="AM628" i="1" s="1"/>
  <c r="AA628" i="1"/>
  <c r="AN628" i="1" s="1"/>
  <c r="F628" i="1"/>
  <c r="G628" i="1" s="1"/>
  <c r="E628" i="1"/>
  <c r="AR627" i="1"/>
  <c r="AQ627" i="1"/>
  <c r="AN627" i="1"/>
  <c r="AC627" i="1"/>
  <c r="AD627" i="1" s="1"/>
  <c r="AB627" i="1"/>
  <c r="AM627" i="1" s="1"/>
  <c r="AA627" i="1"/>
  <c r="F627" i="1"/>
  <c r="G627" i="1" s="1"/>
  <c r="AK627" i="1" s="1"/>
  <c r="E627" i="1"/>
  <c r="AR626" i="1"/>
  <c r="AC626" i="1"/>
  <c r="AB626" i="1"/>
  <c r="AA626" i="1"/>
  <c r="G626" i="1"/>
  <c r="AK626" i="1" s="1"/>
  <c r="F626" i="1"/>
  <c r="E626" i="1"/>
  <c r="AR625" i="1"/>
  <c r="AN625" i="1"/>
  <c r="AD625" i="1"/>
  <c r="AC625" i="1"/>
  <c r="AB625" i="1"/>
  <c r="AM625" i="1" s="1"/>
  <c r="AA625" i="1"/>
  <c r="F625" i="1"/>
  <c r="G625" i="1" s="1"/>
  <c r="AK625" i="1" s="1"/>
  <c r="E625" i="1"/>
  <c r="AR624" i="1"/>
  <c r="AC624" i="1"/>
  <c r="AB624" i="1"/>
  <c r="AA624" i="1"/>
  <c r="G624" i="1"/>
  <c r="AK624" i="1" s="1"/>
  <c r="F624" i="1"/>
  <c r="E624" i="1"/>
  <c r="AR623" i="1"/>
  <c r="AN623" i="1"/>
  <c r="AD623" i="1"/>
  <c r="AC623" i="1"/>
  <c r="AB623" i="1"/>
  <c r="AM623" i="1" s="1"/>
  <c r="AA623" i="1"/>
  <c r="F623" i="1"/>
  <c r="G623" i="1" s="1"/>
  <c r="AK623" i="1" s="1"/>
  <c r="E623" i="1"/>
  <c r="AR622" i="1"/>
  <c r="AC622" i="1"/>
  <c r="AB622" i="1"/>
  <c r="AA622" i="1"/>
  <c r="G622" i="1"/>
  <c r="AK622" i="1" s="1"/>
  <c r="F622" i="1"/>
  <c r="E622" i="1"/>
  <c r="AR621" i="1"/>
  <c r="AN621" i="1"/>
  <c r="AC621" i="1"/>
  <c r="AB621" i="1"/>
  <c r="AM621" i="1" s="1"/>
  <c r="AA621" i="1"/>
  <c r="F621" i="1"/>
  <c r="G621" i="1" s="1"/>
  <c r="AK621" i="1" s="1"/>
  <c r="E621" i="1"/>
  <c r="AR620" i="1"/>
  <c r="AC620" i="1"/>
  <c r="AB620" i="1"/>
  <c r="AA620" i="1"/>
  <c r="G620" i="1"/>
  <c r="AK620" i="1" s="1"/>
  <c r="F620" i="1"/>
  <c r="E620" i="1"/>
  <c r="AR619" i="1"/>
  <c r="AN619" i="1"/>
  <c r="AC619" i="1"/>
  <c r="AB619" i="1"/>
  <c r="AM619" i="1" s="1"/>
  <c r="AA619" i="1"/>
  <c r="F619" i="1"/>
  <c r="G619" i="1" s="1"/>
  <c r="AK619" i="1" s="1"/>
  <c r="E619" i="1"/>
  <c r="AR618" i="1"/>
  <c r="AC618" i="1"/>
  <c r="AB618" i="1"/>
  <c r="AA618" i="1"/>
  <c r="G618" i="1"/>
  <c r="AK618" i="1" s="1"/>
  <c r="F618" i="1"/>
  <c r="E618" i="1"/>
  <c r="AR617" i="1"/>
  <c r="AQ617" i="1"/>
  <c r="AN617" i="1"/>
  <c r="AD617" i="1"/>
  <c r="AC617" i="1"/>
  <c r="AB617" i="1"/>
  <c r="AM617" i="1" s="1"/>
  <c r="AA617" i="1"/>
  <c r="F617" i="1"/>
  <c r="G617" i="1" s="1"/>
  <c r="AK617" i="1" s="1"/>
  <c r="E617" i="1"/>
  <c r="AR616" i="1"/>
  <c r="AC616" i="1"/>
  <c r="AB616" i="1"/>
  <c r="AA616" i="1"/>
  <c r="G616" i="1"/>
  <c r="AK616" i="1" s="1"/>
  <c r="F616" i="1"/>
  <c r="E616" i="1"/>
  <c r="AR615" i="1"/>
  <c r="AQ615" i="1"/>
  <c r="AN615" i="1"/>
  <c r="AC615" i="1"/>
  <c r="AD615" i="1" s="1"/>
  <c r="AB615" i="1"/>
  <c r="AM615" i="1" s="1"/>
  <c r="AA615" i="1"/>
  <c r="F615" i="1"/>
  <c r="G615" i="1" s="1"/>
  <c r="AK615" i="1" s="1"/>
  <c r="E615" i="1"/>
  <c r="AR614" i="1"/>
  <c r="AC614" i="1"/>
  <c r="AB614" i="1"/>
  <c r="AA614" i="1"/>
  <c r="G614" i="1"/>
  <c r="AK614" i="1" s="1"/>
  <c r="F614" i="1"/>
  <c r="E614" i="1"/>
  <c r="AR613" i="1"/>
  <c r="AN613" i="1"/>
  <c r="AD613" i="1"/>
  <c r="AC613" i="1"/>
  <c r="AB613" i="1"/>
  <c r="AM613" i="1" s="1"/>
  <c r="AA613" i="1"/>
  <c r="F613" i="1"/>
  <c r="G613" i="1" s="1"/>
  <c r="AK613" i="1" s="1"/>
  <c r="E613" i="1"/>
  <c r="AR612" i="1"/>
  <c r="AC612" i="1"/>
  <c r="AB612" i="1"/>
  <c r="AA612" i="1"/>
  <c r="G612" i="1"/>
  <c r="AK612" i="1" s="1"/>
  <c r="F612" i="1"/>
  <c r="E612" i="1"/>
  <c r="AR611" i="1"/>
  <c r="AN611" i="1"/>
  <c r="AD611" i="1"/>
  <c r="AC611" i="1"/>
  <c r="AB611" i="1"/>
  <c r="AM611" i="1" s="1"/>
  <c r="AA611" i="1"/>
  <c r="E611" i="1"/>
  <c r="F611" i="1" s="1"/>
  <c r="G611" i="1" s="1"/>
  <c r="AK611" i="1" s="1"/>
  <c r="AR610" i="1"/>
  <c r="AM610" i="1"/>
  <c r="AC610" i="1"/>
  <c r="AB610" i="1"/>
  <c r="AA610" i="1"/>
  <c r="G610" i="1"/>
  <c r="AK610" i="1" s="1"/>
  <c r="F610" i="1"/>
  <c r="E610" i="1"/>
  <c r="AR609" i="1"/>
  <c r="AN609" i="1"/>
  <c r="AC609" i="1"/>
  <c r="AB609" i="1"/>
  <c r="AA609" i="1"/>
  <c r="F609" i="1"/>
  <c r="G609" i="1" s="1"/>
  <c r="AK609" i="1" s="1"/>
  <c r="E609" i="1"/>
  <c r="AR608" i="1"/>
  <c r="AC608" i="1"/>
  <c r="AB608" i="1"/>
  <c r="AA608" i="1"/>
  <c r="G608" i="1"/>
  <c r="AK608" i="1" s="1"/>
  <c r="F608" i="1"/>
  <c r="E608" i="1"/>
  <c r="AR607" i="1"/>
  <c r="AN607" i="1"/>
  <c r="AK607" i="1"/>
  <c r="AD607" i="1"/>
  <c r="AC607" i="1"/>
  <c r="AB607" i="1"/>
  <c r="AM607" i="1" s="1"/>
  <c r="AA607" i="1"/>
  <c r="E607" i="1"/>
  <c r="F607" i="1" s="1"/>
  <c r="G607" i="1" s="1"/>
  <c r="AR606" i="1"/>
  <c r="AM606" i="1"/>
  <c r="AC606" i="1"/>
  <c r="AB606" i="1"/>
  <c r="AA606" i="1"/>
  <c r="G606" i="1"/>
  <c r="AK606" i="1" s="1"/>
  <c r="F606" i="1"/>
  <c r="E606" i="1"/>
  <c r="AR605" i="1"/>
  <c r="AN605" i="1"/>
  <c r="AC605" i="1"/>
  <c r="AB605" i="1"/>
  <c r="AA605" i="1"/>
  <c r="F605" i="1"/>
  <c r="G605" i="1" s="1"/>
  <c r="AK605" i="1" s="1"/>
  <c r="E605" i="1"/>
  <c r="AR604" i="1"/>
  <c r="AC604" i="1"/>
  <c r="AB604" i="1"/>
  <c r="AA604" i="1"/>
  <c r="G604" i="1"/>
  <c r="AK604" i="1" s="1"/>
  <c r="F604" i="1"/>
  <c r="E604" i="1"/>
  <c r="AR603" i="1"/>
  <c r="AN603" i="1"/>
  <c r="AD603" i="1"/>
  <c r="AC603" i="1"/>
  <c r="AB603" i="1"/>
  <c r="AM603" i="1" s="1"/>
  <c r="AA603" i="1"/>
  <c r="E603" i="1"/>
  <c r="F603" i="1" s="1"/>
  <c r="G603" i="1" s="1"/>
  <c r="AK603" i="1" s="1"/>
  <c r="AR602" i="1"/>
  <c r="AM602" i="1"/>
  <c r="AC602" i="1"/>
  <c r="AB602" i="1"/>
  <c r="AA602" i="1"/>
  <c r="G602" i="1"/>
  <c r="AK602" i="1" s="1"/>
  <c r="F602" i="1"/>
  <c r="E602" i="1"/>
  <c r="AR601" i="1"/>
  <c r="AN601" i="1"/>
  <c r="AC601" i="1"/>
  <c r="AB601" i="1"/>
  <c r="AA601" i="1"/>
  <c r="F601" i="1"/>
  <c r="G601" i="1" s="1"/>
  <c r="AK601" i="1" s="1"/>
  <c r="E601" i="1"/>
  <c r="AR600" i="1"/>
  <c r="AC600" i="1"/>
  <c r="AB600" i="1"/>
  <c r="AA600" i="1"/>
  <c r="G600" i="1"/>
  <c r="AK600" i="1" s="1"/>
  <c r="F600" i="1"/>
  <c r="E600" i="1"/>
  <c r="AR599" i="1"/>
  <c r="AN599" i="1"/>
  <c r="AD599" i="1"/>
  <c r="AC599" i="1"/>
  <c r="AB599" i="1"/>
  <c r="AM599" i="1" s="1"/>
  <c r="AA599" i="1"/>
  <c r="E599" i="1"/>
  <c r="F599" i="1" s="1"/>
  <c r="G599" i="1" s="1"/>
  <c r="AK599" i="1" s="1"/>
  <c r="AR598" i="1"/>
  <c r="AM598" i="1"/>
  <c r="AC598" i="1"/>
  <c r="AB598" i="1"/>
  <c r="AA598" i="1"/>
  <c r="G598" i="1"/>
  <c r="AK598" i="1" s="1"/>
  <c r="F598" i="1"/>
  <c r="E598" i="1"/>
  <c r="AR597" i="1"/>
  <c r="AN597" i="1"/>
  <c r="AK597" i="1"/>
  <c r="AC597" i="1"/>
  <c r="AB597" i="1"/>
  <c r="AA597" i="1"/>
  <c r="F597" i="1"/>
  <c r="G597" i="1" s="1"/>
  <c r="E597" i="1"/>
  <c r="AR596" i="1"/>
  <c r="AC596" i="1"/>
  <c r="AB596" i="1"/>
  <c r="AA596" i="1"/>
  <c r="G596" i="1"/>
  <c r="AK596" i="1" s="1"/>
  <c r="F596" i="1"/>
  <c r="E596" i="1"/>
  <c r="AR595" i="1"/>
  <c r="AN595" i="1"/>
  <c r="AC595" i="1"/>
  <c r="AB595" i="1"/>
  <c r="AA595" i="1"/>
  <c r="E595" i="1"/>
  <c r="F595" i="1" s="1"/>
  <c r="G595" i="1" s="1"/>
  <c r="AK595" i="1" s="1"/>
  <c r="AR594" i="1"/>
  <c r="AQ594" i="1"/>
  <c r="AL594" i="1"/>
  <c r="AD594" i="1"/>
  <c r="AO594" i="1" s="1"/>
  <c r="AC594" i="1"/>
  <c r="AB594" i="1"/>
  <c r="AA594" i="1"/>
  <c r="AN594" i="1" s="1"/>
  <c r="F594" i="1"/>
  <c r="G594" i="1" s="1"/>
  <c r="AK594" i="1" s="1"/>
  <c r="E594" i="1"/>
  <c r="AR593" i="1"/>
  <c r="AK593" i="1"/>
  <c r="AC593" i="1"/>
  <c r="AB593" i="1"/>
  <c r="AA593" i="1"/>
  <c r="AD593" i="1" s="1"/>
  <c r="E593" i="1"/>
  <c r="F593" i="1" s="1"/>
  <c r="G593" i="1" s="1"/>
  <c r="AR592" i="1"/>
  <c r="AN592" i="1"/>
  <c r="AC592" i="1"/>
  <c r="AB592" i="1"/>
  <c r="AM592" i="1" s="1"/>
  <c r="AA592" i="1"/>
  <c r="G592" i="1"/>
  <c r="AK592" i="1" s="1"/>
  <c r="F592" i="1"/>
  <c r="E592" i="1"/>
  <c r="AR591" i="1"/>
  <c r="AK591" i="1"/>
  <c r="AD591" i="1"/>
  <c r="AC591" i="1"/>
  <c r="AB591" i="1"/>
  <c r="AA591" i="1"/>
  <c r="AN591" i="1" s="1"/>
  <c r="E591" i="1"/>
  <c r="F591" i="1" s="1"/>
  <c r="G591" i="1" s="1"/>
  <c r="AR590" i="1"/>
  <c r="AN590" i="1"/>
  <c r="AD590" i="1"/>
  <c r="AC590" i="1"/>
  <c r="AB590" i="1"/>
  <c r="AM590" i="1" s="1"/>
  <c r="AA590" i="1"/>
  <c r="E590" i="1"/>
  <c r="F590" i="1" s="1"/>
  <c r="G590" i="1" s="1"/>
  <c r="AK590" i="1" s="1"/>
  <c r="AR589" i="1"/>
  <c r="AN589" i="1"/>
  <c r="AC589" i="1"/>
  <c r="AB589" i="1"/>
  <c r="AA589" i="1"/>
  <c r="F589" i="1"/>
  <c r="G589" i="1" s="1"/>
  <c r="AK589" i="1" s="1"/>
  <c r="E589" i="1"/>
  <c r="AR588" i="1"/>
  <c r="AM588" i="1"/>
  <c r="AC588" i="1"/>
  <c r="AB588" i="1"/>
  <c r="AA588" i="1"/>
  <c r="G588" i="1"/>
  <c r="AK588" i="1" s="1"/>
  <c r="F588" i="1"/>
  <c r="E588" i="1"/>
  <c r="AR587" i="1"/>
  <c r="AP587" i="1"/>
  <c r="AO587" i="1"/>
  <c r="AD587" i="1"/>
  <c r="AL587" i="1" s="1"/>
  <c r="AC587" i="1"/>
  <c r="AQ587" i="1" s="1"/>
  <c r="AB587" i="1"/>
  <c r="AM587" i="1" s="1"/>
  <c r="AA587" i="1"/>
  <c r="AN587" i="1" s="1"/>
  <c r="E587" i="1"/>
  <c r="F587" i="1" s="1"/>
  <c r="G587" i="1" s="1"/>
  <c r="AK587" i="1" s="1"/>
  <c r="AR586" i="1"/>
  <c r="AQ586" i="1"/>
  <c r="AP586" i="1"/>
  <c r="AN586" i="1"/>
  <c r="AL586" i="1"/>
  <c r="AD586" i="1"/>
  <c r="AC586" i="1"/>
  <c r="AB586" i="1"/>
  <c r="AM586" i="1" s="1"/>
  <c r="AA586" i="1"/>
  <c r="F586" i="1"/>
  <c r="G586" i="1" s="1"/>
  <c r="AK586" i="1" s="1"/>
  <c r="E586" i="1"/>
  <c r="AR585" i="1"/>
  <c r="AM585" i="1"/>
  <c r="AC585" i="1"/>
  <c r="AB585" i="1"/>
  <c r="AA585" i="1"/>
  <c r="AN585" i="1" s="1"/>
  <c r="E585" i="1"/>
  <c r="F585" i="1" s="1"/>
  <c r="G585" i="1" s="1"/>
  <c r="AK585" i="1" s="1"/>
  <c r="AR584" i="1"/>
  <c r="AN584" i="1"/>
  <c r="AC584" i="1"/>
  <c r="AB584" i="1"/>
  <c r="AA584" i="1"/>
  <c r="G584" i="1"/>
  <c r="AK584" i="1" s="1"/>
  <c r="F584" i="1"/>
  <c r="E584" i="1"/>
  <c r="AR583" i="1"/>
  <c r="AC583" i="1"/>
  <c r="AB583" i="1"/>
  <c r="AA583" i="1"/>
  <c r="AN583" i="1" s="1"/>
  <c r="E583" i="1"/>
  <c r="F583" i="1" s="1"/>
  <c r="G583" i="1" s="1"/>
  <c r="AK583" i="1" s="1"/>
  <c r="AR582" i="1"/>
  <c r="AP582" i="1"/>
  <c r="AN582" i="1"/>
  <c r="AD582" i="1"/>
  <c r="AL582" i="1" s="1"/>
  <c r="AC582" i="1"/>
  <c r="AB582" i="1"/>
  <c r="AM582" i="1" s="1"/>
  <c r="AA582" i="1"/>
  <c r="F582" i="1"/>
  <c r="G582" i="1" s="1"/>
  <c r="AK582" i="1" s="1"/>
  <c r="E582" i="1"/>
  <c r="AR581" i="1"/>
  <c r="AM581" i="1"/>
  <c r="AC581" i="1"/>
  <c r="AB581" i="1"/>
  <c r="AA581" i="1"/>
  <c r="F581" i="1"/>
  <c r="G581" i="1" s="1"/>
  <c r="AK581" i="1" s="1"/>
  <c r="E581" i="1"/>
  <c r="AR580" i="1"/>
  <c r="AM580" i="1"/>
  <c r="AC580" i="1"/>
  <c r="AB580" i="1"/>
  <c r="AA580" i="1"/>
  <c r="AN580" i="1" s="1"/>
  <c r="G580" i="1"/>
  <c r="AK580" i="1" s="1"/>
  <c r="F580" i="1"/>
  <c r="E580" i="1"/>
  <c r="AR579" i="1"/>
  <c r="AN579" i="1"/>
  <c r="AL579" i="1"/>
  <c r="AD579" i="1"/>
  <c r="AQ579" i="1" s="1"/>
  <c r="AC579" i="1"/>
  <c r="AB579" i="1"/>
  <c r="AM579" i="1" s="1"/>
  <c r="AA579" i="1"/>
  <c r="E579" i="1"/>
  <c r="F579" i="1" s="1"/>
  <c r="G579" i="1" s="1"/>
  <c r="AK579" i="1" s="1"/>
  <c r="AR578" i="1"/>
  <c r="AN578" i="1"/>
  <c r="AM578" i="1"/>
  <c r="AC578" i="1"/>
  <c r="AB578" i="1"/>
  <c r="AA578" i="1"/>
  <c r="G578" i="1"/>
  <c r="AK578" i="1" s="1"/>
  <c r="F578" i="1"/>
  <c r="E578" i="1"/>
  <c r="AR577" i="1"/>
  <c r="AO577" i="1"/>
  <c r="AN577" i="1"/>
  <c r="AL577" i="1"/>
  <c r="AD577" i="1"/>
  <c r="AQ577" i="1" s="1"/>
  <c r="AC577" i="1"/>
  <c r="AB577" i="1"/>
  <c r="AM577" i="1" s="1"/>
  <c r="AA577" i="1"/>
  <c r="F577" i="1"/>
  <c r="G577" i="1" s="1"/>
  <c r="AK577" i="1" s="1"/>
  <c r="E577" i="1"/>
  <c r="AR576" i="1"/>
  <c r="AO576" i="1"/>
  <c r="AN576" i="1"/>
  <c r="AM576" i="1"/>
  <c r="AC576" i="1"/>
  <c r="AB576" i="1"/>
  <c r="AA576" i="1"/>
  <c r="AD576" i="1" s="1"/>
  <c r="AL576" i="1" s="1"/>
  <c r="G576" i="1"/>
  <c r="AK576" i="1" s="1"/>
  <c r="F576" i="1"/>
  <c r="E576" i="1"/>
  <c r="AR575" i="1"/>
  <c r="AN575" i="1"/>
  <c r="AC575" i="1"/>
  <c r="AB575" i="1"/>
  <c r="AM575" i="1" s="1"/>
  <c r="AA575" i="1"/>
  <c r="G575" i="1"/>
  <c r="AK575" i="1" s="1"/>
  <c r="F575" i="1"/>
  <c r="E575" i="1"/>
  <c r="AR574" i="1"/>
  <c r="AC574" i="1"/>
  <c r="AB574" i="1"/>
  <c r="AA574" i="1"/>
  <c r="G574" i="1"/>
  <c r="AK574" i="1" s="1"/>
  <c r="F574" i="1"/>
  <c r="E574" i="1"/>
  <c r="AR573" i="1"/>
  <c r="AN573" i="1"/>
  <c r="AD573" i="1"/>
  <c r="AC573" i="1"/>
  <c r="AB573" i="1"/>
  <c r="AM573" i="1" s="1"/>
  <c r="AA573" i="1"/>
  <c r="E573" i="1"/>
  <c r="F573" i="1" s="1"/>
  <c r="G573" i="1" s="1"/>
  <c r="AK573" i="1" s="1"/>
  <c r="AR572" i="1"/>
  <c r="AN572" i="1"/>
  <c r="AC572" i="1"/>
  <c r="AB572" i="1"/>
  <c r="AA572" i="1"/>
  <c r="G572" i="1"/>
  <c r="AK572" i="1" s="1"/>
  <c r="F572" i="1"/>
  <c r="E572" i="1"/>
  <c r="AR571" i="1"/>
  <c r="AN571" i="1"/>
  <c r="AD571" i="1"/>
  <c r="AC571" i="1"/>
  <c r="AB571" i="1"/>
  <c r="AM571" i="1" s="1"/>
  <c r="AA571" i="1"/>
  <c r="E571" i="1"/>
  <c r="F571" i="1" s="1"/>
  <c r="G571" i="1" s="1"/>
  <c r="AK571" i="1" s="1"/>
  <c r="AR570" i="1"/>
  <c r="AC570" i="1"/>
  <c r="AB570" i="1"/>
  <c r="AM570" i="1" s="1"/>
  <c r="AA570" i="1"/>
  <c r="AN570" i="1" s="1"/>
  <c r="G570" i="1"/>
  <c r="AK570" i="1" s="1"/>
  <c r="F570" i="1"/>
  <c r="E570" i="1"/>
  <c r="AR569" i="1"/>
  <c r="AN569" i="1"/>
  <c r="AC569" i="1"/>
  <c r="AB569" i="1"/>
  <c r="AM569" i="1" s="1"/>
  <c r="AA569" i="1"/>
  <c r="G569" i="1"/>
  <c r="AK569" i="1" s="1"/>
  <c r="F569" i="1"/>
  <c r="E569" i="1"/>
  <c r="AR568" i="1"/>
  <c r="AM568" i="1"/>
  <c r="AC568" i="1"/>
  <c r="AB568" i="1"/>
  <c r="AA568" i="1"/>
  <c r="AN568" i="1" s="1"/>
  <c r="G568" i="1"/>
  <c r="AK568" i="1" s="1"/>
  <c r="F568" i="1"/>
  <c r="E568" i="1"/>
  <c r="AR567" i="1"/>
  <c r="AN567" i="1"/>
  <c r="AL567" i="1"/>
  <c r="AD567" i="1"/>
  <c r="AQ567" i="1" s="1"/>
  <c r="AC567" i="1"/>
  <c r="AB567" i="1"/>
  <c r="AM567" i="1" s="1"/>
  <c r="AA567" i="1"/>
  <c r="E567" i="1"/>
  <c r="F567" i="1" s="1"/>
  <c r="G567" i="1" s="1"/>
  <c r="AK567" i="1" s="1"/>
  <c r="AR566" i="1"/>
  <c r="AN566" i="1"/>
  <c r="AM566" i="1"/>
  <c r="AC566" i="1"/>
  <c r="AB566" i="1"/>
  <c r="AA566" i="1"/>
  <c r="G566" i="1"/>
  <c r="AK566" i="1" s="1"/>
  <c r="F566" i="1"/>
  <c r="E566" i="1"/>
  <c r="AR565" i="1"/>
  <c r="AO565" i="1"/>
  <c r="AN565" i="1"/>
  <c r="AL565" i="1"/>
  <c r="AD565" i="1"/>
  <c r="AQ565" i="1" s="1"/>
  <c r="AC565" i="1"/>
  <c r="AB565" i="1"/>
  <c r="AM565" i="1" s="1"/>
  <c r="AA565" i="1"/>
  <c r="F565" i="1"/>
  <c r="G565" i="1" s="1"/>
  <c r="AK565" i="1" s="1"/>
  <c r="E565" i="1"/>
  <c r="AR564" i="1"/>
  <c r="AM564" i="1"/>
  <c r="AC564" i="1"/>
  <c r="AB564" i="1"/>
  <c r="AA564" i="1"/>
  <c r="G564" i="1"/>
  <c r="AK564" i="1" s="1"/>
  <c r="F564" i="1"/>
  <c r="E564" i="1"/>
  <c r="AR563" i="1"/>
  <c r="AN563" i="1"/>
  <c r="AC563" i="1"/>
  <c r="AB563" i="1"/>
  <c r="AM563" i="1" s="1"/>
  <c r="AA563" i="1"/>
  <c r="G563" i="1"/>
  <c r="AK563" i="1" s="1"/>
  <c r="F563" i="1"/>
  <c r="E563" i="1"/>
  <c r="AR562" i="1"/>
  <c r="AC562" i="1"/>
  <c r="AB562" i="1"/>
  <c r="AA562" i="1"/>
  <c r="G562" i="1"/>
  <c r="AK562" i="1" s="1"/>
  <c r="F562" i="1"/>
  <c r="E562" i="1"/>
  <c r="AR561" i="1"/>
  <c r="AQ561" i="1"/>
  <c r="AP561" i="1"/>
  <c r="AN561" i="1"/>
  <c r="AD561" i="1"/>
  <c r="AC561" i="1"/>
  <c r="AB561" i="1"/>
  <c r="AM561" i="1" s="1"/>
  <c r="AA561" i="1"/>
  <c r="E561" i="1"/>
  <c r="F561" i="1" s="1"/>
  <c r="G561" i="1" s="1"/>
  <c r="AK561" i="1" s="1"/>
  <c r="AR560" i="1"/>
  <c r="AN560" i="1"/>
  <c r="AC560" i="1"/>
  <c r="AB560" i="1"/>
  <c r="AA560" i="1"/>
  <c r="G560" i="1"/>
  <c r="AK560" i="1" s="1"/>
  <c r="F560" i="1"/>
  <c r="E560" i="1"/>
  <c r="AR559" i="1"/>
  <c r="AQ559" i="1"/>
  <c r="AN559" i="1"/>
  <c r="AD559" i="1"/>
  <c r="AC559" i="1"/>
  <c r="AB559" i="1"/>
  <c r="AM559" i="1" s="1"/>
  <c r="AA559" i="1"/>
  <c r="F559" i="1"/>
  <c r="G559" i="1" s="1"/>
  <c r="AK559" i="1" s="1"/>
  <c r="E559" i="1"/>
  <c r="AR558" i="1"/>
  <c r="AC558" i="1"/>
  <c r="AB558" i="1"/>
  <c r="AM558" i="1" s="1"/>
  <c r="AA558" i="1"/>
  <c r="AN558" i="1" s="1"/>
  <c r="G558" i="1"/>
  <c r="AK558" i="1" s="1"/>
  <c r="F558" i="1"/>
  <c r="E558" i="1"/>
  <c r="AR557" i="1"/>
  <c r="AN557" i="1"/>
  <c r="AK557" i="1"/>
  <c r="AC557" i="1"/>
  <c r="AB557" i="1"/>
  <c r="AM557" i="1" s="1"/>
  <c r="AA557" i="1"/>
  <c r="F557" i="1"/>
  <c r="G557" i="1" s="1"/>
  <c r="E557" i="1"/>
  <c r="AR556" i="1"/>
  <c r="AM556" i="1"/>
  <c r="AC556" i="1"/>
  <c r="AB556" i="1"/>
  <c r="AA556" i="1"/>
  <c r="AN556" i="1" s="1"/>
  <c r="G556" i="1"/>
  <c r="AK556" i="1" s="1"/>
  <c r="F556" i="1"/>
  <c r="E556" i="1"/>
  <c r="AR555" i="1"/>
  <c r="AN555" i="1"/>
  <c r="AL555" i="1"/>
  <c r="AD555" i="1"/>
  <c r="AQ555" i="1" s="1"/>
  <c r="AC555" i="1"/>
  <c r="AB555" i="1"/>
  <c r="AM555" i="1" s="1"/>
  <c r="AA555" i="1"/>
  <c r="E555" i="1"/>
  <c r="F555" i="1" s="1"/>
  <c r="G555" i="1" s="1"/>
  <c r="AK555" i="1" s="1"/>
  <c r="AR554" i="1"/>
  <c r="AN554" i="1"/>
  <c r="AM554" i="1"/>
  <c r="AC554" i="1"/>
  <c r="AB554" i="1"/>
  <c r="AA554" i="1"/>
  <c r="G554" i="1"/>
  <c r="AK554" i="1" s="1"/>
  <c r="F554" i="1"/>
  <c r="E554" i="1"/>
  <c r="AR553" i="1"/>
  <c r="AO553" i="1"/>
  <c r="AN553" i="1"/>
  <c r="AL553" i="1"/>
  <c r="AD553" i="1"/>
  <c r="AQ553" i="1" s="1"/>
  <c r="AC553" i="1"/>
  <c r="AB553" i="1"/>
  <c r="AM553" i="1" s="1"/>
  <c r="AA553" i="1"/>
  <c r="F553" i="1"/>
  <c r="G553" i="1" s="1"/>
  <c r="AK553" i="1" s="1"/>
  <c r="E553" i="1"/>
  <c r="AR552" i="1"/>
  <c r="AM552" i="1"/>
  <c r="AC552" i="1"/>
  <c r="AB552" i="1"/>
  <c r="AA552" i="1"/>
  <c r="AD552" i="1" s="1"/>
  <c r="AL552" i="1" s="1"/>
  <c r="G552" i="1"/>
  <c r="AK552" i="1" s="1"/>
  <c r="F552" i="1"/>
  <c r="E552" i="1"/>
  <c r="AR551" i="1"/>
  <c r="AN551" i="1"/>
  <c r="AC551" i="1"/>
  <c r="AB551" i="1"/>
  <c r="AM551" i="1" s="1"/>
  <c r="AA551" i="1"/>
  <c r="G551" i="1"/>
  <c r="AK551" i="1" s="1"/>
  <c r="F551" i="1"/>
  <c r="E551" i="1"/>
  <c r="AR550" i="1"/>
  <c r="AC550" i="1"/>
  <c r="AB550" i="1"/>
  <c r="AA550" i="1"/>
  <c r="G550" i="1"/>
  <c r="AK550" i="1" s="1"/>
  <c r="F550" i="1"/>
  <c r="E550" i="1"/>
  <c r="AR549" i="1"/>
  <c r="AN549" i="1"/>
  <c r="AC549" i="1"/>
  <c r="AB549" i="1"/>
  <c r="AM549" i="1" s="1"/>
  <c r="AA549" i="1"/>
  <c r="E549" i="1"/>
  <c r="F549" i="1" s="1"/>
  <c r="G549" i="1" s="1"/>
  <c r="AK549" i="1" s="1"/>
  <c r="AR548" i="1"/>
  <c r="AN548" i="1"/>
  <c r="AC548" i="1"/>
  <c r="AB548" i="1"/>
  <c r="AA548" i="1"/>
  <c r="G548" i="1"/>
  <c r="AK548" i="1" s="1"/>
  <c r="F548" i="1"/>
  <c r="E548" i="1"/>
  <c r="AR547" i="1"/>
  <c r="AQ547" i="1"/>
  <c r="AN547" i="1"/>
  <c r="AD547" i="1"/>
  <c r="AC547" i="1"/>
  <c r="AB547" i="1"/>
  <c r="AM547" i="1" s="1"/>
  <c r="AA547" i="1"/>
  <c r="E547" i="1"/>
  <c r="F547" i="1" s="1"/>
  <c r="G547" i="1" s="1"/>
  <c r="AK547" i="1" s="1"/>
  <c r="AR546" i="1"/>
  <c r="AC546" i="1"/>
  <c r="AB546" i="1"/>
  <c r="AM546" i="1" s="1"/>
  <c r="AA546" i="1"/>
  <c r="AN546" i="1" s="1"/>
  <c r="G546" i="1"/>
  <c r="AK546" i="1" s="1"/>
  <c r="F546" i="1"/>
  <c r="E546" i="1"/>
  <c r="AR545" i="1"/>
  <c r="AN545" i="1"/>
  <c r="AC545" i="1"/>
  <c r="AB545" i="1"/>
  <c r="AM545" i="1" s="1"/>
  <c r="AA545" i="1"/>
  <c r="G545" i="1"/>
  <c r="AK545" i="1" s="1"/>
  <c r="F545" i="1"/>
  <c r="E545" i="1"/>
  <c r="AR544" i="1"/>
  <c r="AM544" i="1"/>
  <c r="AC544" i="1"/>
  <c r="AB544" i="1"/>
  <c r="AA544" i="1"/>
  <c r="AN544" i="1" s="1"/>
  <c r="G544" i="1"/>
  <c r="AK544" i="1" s="1"/>
  <c r="F544" i="1"/>
  <c r="E544" i="1"/>
  <c r="AR543" i="1"/>
  <c r="AN543" i="1"/>
  <c r="AL543" i="1"/>
  <c r="AD543" i="1"/>
  <c r="AQ543" i="1" s="1"/>
  <c r="AC543" i="1"/>
  <c r="AB543" i="1"/>
  <c r="AM543" i="1" s="1"/>
  <c r="AA543" i="1"/>
  <c r="E543" i="1"/>
  <c r="F543" i="1" s="1"/>
  <c r="G543" i="1" s="1"/>
  <c r="AK543" i="1" s="1"/>
  <c r="AR542" i="1"/>
  <c r="AN542" i="1"/>
  <c r="AM542" i="1"/>
  <c r="AC542" i="1"/>
  <c r="AB542" i="1"/>
  <c r="AA542" i="1"/>
  <c r="E542" i="1"/>
  <c r="F542" i="1" s="1"/>
  <c r="G542" i="1" s="1"/>
  <c r="AK542" i="1" s="1"/>
  <c r="AR541" i="1"/>
  <c r="AL541" i="1"/>
  <c r="AC541" i="1"/>
  <c r="AD541" i="1" s="1"/>
  <c r="AB541" i="1"/>
  <c r="AM541" i="1" s="1"/>
  <c r="AA541" i="1"/>
  <c r="AN541" i="1" s="1"/>
  <c r="F541" i="1"/>
  <c r="G541" i="1" s="1"/>
  <c r="AK541" i="1" s="1"/>
  <c r="E541" i="1"/>
  <c r="AR540" i="1"/>
  <c r="AM540" i="1"/>
  <c r="AC540" i="1"/>
  <c r="AB540" i="1"/>
  <c r="AA540" i="1"/>
  <c r="AN540" i="1" s="1"/>
  <c r="G540" i="1"/>
  <c r="AK540" i="1" s="1"/>
  <c r="F540" i="1"/>
  <c r="E540" i="1"/>
  <c r="AR539" i="1"/>
  <c r="AL539" i="1"/>
  <c r="AC539" i="1"/>
  <c r="AD539" i="1" s="1"/>
  <c r="AB539" i="1"/>
  <c r="AM539" i="1" s="1"/>
  <c r="AA539" i="1"/>
  <c r="AN539" i="1" s="1"/>
  <c r="F539" i="1"/>
  <c r="G539" i="1" s="1"/>
  <c r="AK539" i="1" s="1"/>
  <c r="E539" i="1"/>
  <c r="AR538" i="1"/>
  <c r="AM538" i="1"/>
  <c r="AC538" i="1"/>
  <c r="AB538" i="1"/>
  <c r="AA538" i="1"/>
  <c r="AN538" i="1" s="1"/>
  <c r="E538" i="1"/>
  <c r="F538" i="1" s="1"/>
  <c r="G538" i="1" s="1"/>
  <c r="AK538" i="1" s="1"/>
  <c r="AR537" i="1"/>
  <c r="AD537" i="1"/>
  <c r="AC537" i="1"/>
  <c r="AB537" i="1"/>
  <c r="AM537" i="1" s="1"/>
  <c r="AA537" i="1"/>
  <c r="AN537" i="1" s="1"/>
  <c r="E537" i="1"/>
  <c r="F537" i="1" s="1"/>
  <c r="G537" i="1" s="1"/>
  <c r="AK537" i="1" s="1"/>
  <c r="AR536" i="1"/>
  <c r="AC536" i="1"/>
  <c r="AB536" i="1"/>
  <c r="AM536" i="1" s="1"/>
  <c r="AA536" i="1"/>
  <c r="AN536" i="1" s="1"/>
  <c r="G536" i="1"/>
  <c r="AK536" i="1" s="1"/>
  <c r="E536" i="1"/>
  <c r="F536" i="1" s="1"/>
  <c r="AR535" i="1"/>
  <c r="AD535" i="1"/>
  <c r="AC535" i="1"/>
  <c r="AB535" i="1"/>
  <c r="AM535" i="1" s="1"/>
  <c r="AA535" i="1"/>
  <c r="AN535" i="1" s="1"/>
  <c r="E535" i="1"/>
  <c r="F535" i="1" s="1"/>
  <c r="G535" i="1" s="1"/>
  <c r="AK535" i="1" s="1"/>
  <c r="AR534" i="1"/>
  <c r="AN534" i="1"/>
  <c r="AC534" i="1"/>
  <c r="AB534" i="1"/>
  <c r="AA534" i="1"/>
  <c r="G534" i="1"/>
  <c r="AK534" i="1" s="1"/>
  <c r="E534" i="1"/>
  <c r="F534" i="1" s="1"/>
  <c r="AR533" i="1"/>
  <c r="AC533" i="1"/>
  <c r="AB533" i="1"/>
  <c r="AM533" i="1" s="1"/>
  <c r="AA533" i="1"/>
  <c r="AN533" i="1" s="1"/>
  <c r="G533" i="1"/>
  <c r="AK533" i="1" s="1"/>
  <c r="F533" i="1"/>
  <c r="E533" i="1"/>
  <c r="AR532" i="1"/>
  <c r="AM532" i="1"/>
  <c r="AC532" i="1"/>
  <c r="AB532" i="1"/>
  <c r="AA532" i="1"/>
  <c r="AN532" i="1" s="1"/>
  <c r="G532" i="1"/>
  <c r="AK532" i="1" s="1"/>
  <c r="E532" i="1"/>
  <c r="F532" i="1" s="1"/>
  <c r="AR531" i="1"/>
  <c r="AN531" i="1"/>
  <c r="AD531" i="1"/>
  <c r="AQ531" i="1" s="1"/>
  <c r="AC531" i="1"/>
  <c r="AB531" i="1"/>
  <c r="AM531" i="1" s="1"/>
  <c r="AA531" i="1"/>
  <c r="F531" i="1"/>
  <c r="G531" i="1" s="1"/>
  <c r="AK531" i="1" s="1"/>
  <c r="E531" i="1"/>
  <c r="AR530" i="1"/>
  <c r="AK530" i="1"/>
  <c r="AC530" i="1"/>
  <c r="AB530" i="1"/>
  <c r="AM530" i="1" s="1"/>
  <c r="AA530" i="1"/>
  <c r="AN530" i="1" s="1"/>
  <c r="F530" i="1"/>
  <c r="G530" i="1" s="1"/>
  <c r="E530" i="1"/>
  <c r="AR529" i="1"/>
  <c r="AN529" i="1"/>
  <c r="AC529" i="1"/>
  <c r="AB529" i="1"/>
  <c r="AA529" i="1"/>
  <c r="F529" i="1"/>
  <c r="G529" i="1" s="1"/>
  <c r="AK529" i="1" s="1"/>
  <c r="E529" i="1"/>
  <c r="AR528" i="1"/>
  <c r="AM528" i="1"/>
  <c r="AC528" i="1"/>
  <c r="AB528" i="1"/>
  <c r="AA528" i="1"/>
  <c r="F528" i="1"/>
  <c r="G528" i="1" s="1"/>
  <c r="AK528" i="1" s="1"/>
  <c r="E528" i="1"/>
  <c r="AR527" i="1"/>
  <c r="AO527" i="1"/>
  <c r="AN527" i="1"/>
  <c r="AD527" i="1"/>
  <c r="AL527" i="1" s="1"/>
  <c r="AC527" i="1"/>
  <c r="AQ527" i="1" s="1"/>
  <c r="AB527" i="1"/>
  <c r="AM527" i="1" s="1"/>
  <c r="AA527" i="1"/>
  <c r="F527" i="1"/>
  <c r="G527" i="1" s="1"/>
  <c r="AK527" i="1" s="1"/>
  <c r="E527" i="1"/>
  <c r="AR526" i="1"/>
  <c r="AM526" i="1"/>
  <c r="AC526" i="1"/>
  <c r="AB526" i="1"/>
  <c r="AA526" i="1"/>
  <c r="F526" i="1"/>
  <c r="G526" i="1" s="1"/>
  <c r="AK526" i="1" s="1"/>
  <c r="E526" i="1"/>
  <c r="AR525" i="1"/>
  <c r="AO525" i="1"/>
  <c r="AN525" i="1"/>
  <c r="AD525" i="1"/>
  <c r="AL525" i="1" s="1"/>
  <c r="AC525" i="1"/>
  <c r="AQ525" i="1" s="1"/>
  <c r="AB525" i="1"/>
  <c r="AM525" i="1" s="1"/>
  <c r="AA525" i="1"/>
  <c r="F525" i="1"/>
  <c r="G525" i="1" s="1"/>
  <c r="AK525" i="1" s="1"/>
  <c r="E525" i="1"/>
  <c r="AR524" i="1"/>
  <c r="AM524" i="1"/>
  <c r="AC524" i="1"/>
  <c r="AB524" i="1"/>
  <c r="AA524" i="1"/>
  <c r="F524" i="1"/>
  <c r="G524" i="1" s="1"/>
  <c r="AK524" i="1" s="1"/>
  <c r="E524" i="1"/>
  <c r="AR523" i="1"/>
  <c r="AO523" i="1"/>
  <c r="AN523" i="1"/>
  <c r="AD523" i="1"/>
  <c r="AL523" i="1" s="1"/>
  <c r="AC523" i="1"/>
  <c r="AQ523" i="1" s="1"/>
  <c r="AB523" i="1"/>
  <c r="AM523" i="1" s="1"/>
  <c r="AA523" i="1"/>
  <c r="F523" i="1"/>
  <c r="G523" i="1" s="1"/>
  <c r="AK523" i="1" s="1"/>
  <c r="E523" i="1"/>
  <c r="AR522" i="1"/>
  <c r="AM522" i="1"/>
  <c r="AC522" i="1"/>
  <c r="AB522" i="1"/>
  <c r="AA522" i="1"/>
  <c r="G522" i="1"/>
  <c r="AK522" i="1" s="1"/>
  <c r="F522" i="1"/>
  <c r="E522" i="1"/>
  <c r="AR521" i="1"/>
  <c r="AO521" i="1"/>
  <c r="AN521" i="1"/>
  <c r="AD521" i="1"/>
  <c r="AL521" i="1" s="1"/>
  <c r="AC521" i="1"/>
  <c r="AQ521" i="1" s="1"/>
  <c r="AB521" i="1"/>
  <c r="AM521" i="1" s="1"/>
  <c r="AA521" i="1"/>
  <c r="F521" i="1"/>
  <c r="G521" i="1" s="1"/>
  <c r="AK521" i="1" s="1"/>
  <c r="E521" i="1"/>
  <c r="AR520" i="1"/>
  <c r="AM520" i="1"/>
  <c r="AC520" i="1"/>
  <c r="AB520" i="1"/>
  <c r="AA520" i="1"/>
  <c r="G520" i="1"/>
  <c r="AK520" i="1" s="1"/>
  <c r="F520" i="1"/>
  <c r="E520" i="1"/>
  <c r="AR519" i="1"/>
  <c r="AO519" i="1"/>
  <c r="AN519" i="1"/>
  <c r="AD519" i="1"/>
  <c r="AL519" i="1" s="1"/>
  <c r="AC519" i="1"/>
  <c r="AQ519" i="1" s="1"/>
  <c r="AB519" i="1"/>
  <c r="AM519" i="1" s="1"/>
  <c r="AA519" i="1"/>
  <c r="F519" i="1"/>
  <c r="G519" i="1" s="1"/>
  <c r="AK519" i="1" s="1"/>
  <c r="E519" i="1"/>
  <c r="AR518" i="1"/>
  <c r="AM518" i="1"/>
  <c r="AC518" i="1"/>
  <c r="AB518" i="1"/>
  <c r="AA518" i="1"/>
  <c r="G518" i="1"/>
  <c r="AK518" i="1" s="1"/>
  <c r="F518" i="1"/>
  <c r="E518" i="1"/>
  <c r="AR517" i="1"/>
  <c r="AO517" i="1"/>
  <c r="AN517" i="1"/>
  <c r="AD517" i="1"/>
  <c r="AL517" i="1" s="1"/>
  <c r="AC517" i="1"/>
  <c r="AQ517" i="1" s="1"/>
  <c r="AB517" i="1"/>
  <c r="AM517" i="1" s="1"/>
  <c r="AA517" i="1"/>
  <c r="F517" i="1"/>
  <c r="G517" i="1" s="1"/>
  <c r="AK517" i="1" s="1"/>
  <c r="E517" i="1"/>
  <c r="AR516" i="1"/>
  <c r="AM516" i="1"/>
  <c r="AC516" i="1"/>
  <c r="AB516" i="1"/>
  <c r="AA516" i="1"/>
  <c r="F516" i="1"/>
  <c r="G516" i="1" s="1"/>
  <c r="AK516" i="1" s="1"/>
  <c r="E516" i="1"/>
  <c r="AR515" i="1"/>
  <c r="AO515" i="1"/>
  <c r="AN515" i="1"/>
  <c r="AD515" i="1"/>
  <c r="AL515" i="1" s="1"/>
  <c r="AC515" i="1"/>
  <c r="AQ515" i="1" s="1"/>
  <c r="AB515" i="1"/>
  <c r="AM515" i="1" s="1"/>
  <c r="AA515" i="1"/>
  <c r="F515" i="1"/>
  <c r="G515" i="1" s="1"/>
  <c r="AK515" i="1" s="1"/>
  <c r="E515" i="1"/>
  <c r="AR514" i="1"/>
  <c r="AM514" i="1"/>
  <c r="AC514" i="1"/>
  <c r="AB514" i="1"/>
  <c r="AA514" i="1"/>
  <c r="F514" i="1"/>
  <c r="G514" i="1" s="1"/>
  <c r="AK514" i="1" s="1"/>
  <c r="E514" i="1"/>
  <c r="AR513" i="1"/>
  <c r="AO513" i="1"/>
  <c r="AN513" i="1"/>
  <c r="AD513" i="1"/>
  <c r="AL513" i="1" s="1"/>
  <c r="AC513" i="1"/>
  <c r="AQ513" i="1" s="1"/>
  <c r="AB513" i="1"/>
  <c r="AM513" i="1" s="1"/>
  <c r="AA513" i="1"/>
  <c r="F513" i="1"/>
  <c r="G513" i="1" s="1"/>
  <c r="AK513" i="1" s="1"/>
  <c r="E513" i="1"/>
  <c r="AR512" i="1"/>
  <c r="AM512" i="1"/>
  <c r="AC512" i="1"/>
  <c r="AB512" i="1"/>
  <c r="AA512" i="1"/>
  <c r="F512" i="1"/>
  <c r="G512" i="1" s="1"/>
  <c r="AK512" i="1" s="1"/>
  <c r="E512" i="1"/>
  <c r="AR511" i="1"/>
  <c r="AO511" i="1"/>
  <c r="AN511" i="1"/>
  <c r="AD511" i="1"/>
  <c r="AL511" i="1" s="1"/>
  <c r="AC511" i="1"/>
  <c r="AQ511" i="1" s="1"/>
  <c r="AB511" i="1"/>
  <c r="AM511" i="1" s="1"/>
  <c r="AA511" i="1"/>
  <c r="F511" i="1"/>
  <c r="G511" i="1" s="1"/>
  <c r="AK511" i="1" s="1"/>
  <c r="E511" i="1"/>
  <c r="AR510" i="1"/>
  <c r="AM510" i="1"/>
  <c r="AC510" i="1"/>
  <c r="AB510" i="1"/>
  <c r="AA510" i="1"/>
  <c r="G510" i="1"/>
  <c r="AK510" i="1" s="1"/>
  <c r="F510" i="1"/>
  <c r="E510" i="1"/>
  <c r="AR509" i="1"/>
  <c r="AO509" i="1"/>
  <c r="AN509" i="1"/>
  <c r="AD509" i="1"/>
  <c r="AL509" i="1" s="1"/>
  <c r="AC509" i="1"/>
  <c r="AQ509" i="1" s="1"/>
  <c r="AB509" i="1"/>
  <c r="AM509" i="1" s="1"/>
  <c r="AA509" i="1"/>
  <c r="F509" i="1"/>
  <c r="G509" i="1" s="1"/>
  <c r="AK509" i="1" s="1"/>
  <c r="E509" i="1"/>
  <c r="AR508" i="1"/>
  <c r="AM508" i="1"/>
  <c r="AC508" i="1"/>
  <c r="AB508" i="1"/>
  <c r="AA508" i="1"/>
  <c r="G508" i="1"/>
  <c r="AK508" i="1" s="1"/>
  <c r="F508" i="1"/>
  <c r="E508" i="1"/>
  <c r="AR507" i="1"/>
  <c r="AO507" i="1"/>
  <c r="AN507" i="1"/>
  <c r="AD507" i="1"/>
  <c r="AL507" i="1" s="1"/>
  <c r="AC507" i="1"/>
  <c r="AQ507" i="1" s="1"/>
  <c r="AB507" i="1"/>
  <c r="AM507" i="1" s="1"/>
  <c r="AA507" i="1"/>
  <c r="F507" i="1"/>
  <c r="G507" i="1" s="1"/>
  <c r="AK507" i="1" s="1"/>
  <c r="E507" i="1"/>
  <c r="AR506" i="1"/>
  <c r="AM506" i="1"/>
  <c r="AC506" i="1"/>
  <c r="AB506" i="1"/>
  <c r="AA506" i="1"/>
  <c r="G506" i="1"/>
  <c r="AK506" i="1" s="1"/>
  <c r="F506" i="1"/>
  <c r="E506" i="1"/>
  <c r="AR505" i="1"/>
  <c r="AO505" i="1"/>
  <c r="AN505" i="1"/>
  <c r="AD505" i="1"/>
  <c r="AL505" i="1" s="1"/>
  <c r="AC505" i="1"/>
  <c r="AQ505" i="1" s="1"/>
  <c r="AB505" i="1"/>
  <c r="AM505" i="1" s="1"/>
  <c r="AA505" i="1"/>
  <c r="F505" i="1"/>
  <c r="G505" i="1" s="1"/>
  <c r="AK505" i="1" s="1"/>
  <c r="E505" i="1"/>
  <c r="AR504" i="1"/>
  <c r="AM504" i="1"/>
  <c r="AC504" i="1"/>
  <c r="AB504" i="1"/>
  <c r="AA504" i="1"/>
  <c r="G504" i="1"/>
  <c r="AK504" i="1" s="1"/>
  <c r="F504" i="1"/>
  <c r="E504" i="1"/>
  <c r="AR503" i="1"/>
  <c r="AO503" i="1"/>
  <c r="AN503" i="1"/>
  <c r="AD503" i="1"/>
  <c r="AL503" i="1" s="1"/>
  <c r="AC503" i="1"/>
  <c r="AQ503" i="1" s="1"/>
  <c r="AB503" i="1"/>
  <c r="AM503" i="1" s="1"/>
  <c r="AA503" i="1"/>
  <c r="F503" i="1"/>
  <c r="G503" i="1" s="1"/>
  <c r="AK503" i="1" s="1"/>
  <c r="E503" i="1"/>
  <c r="AR502" i="1"/>
  <c r="AM502" i="1"/>
  <c r="AC502" i="1"/>
  <c r="AB502" i="1"/>
  <c r="AA502" i="1"/>
  <c r="F502" i="1"/>
  <c r="G502" i="1" s="1"/>
  <c r="AK502" i="1" s="1"/>
  <c r="E502" i="1"/>
  <c r="AR501" i="1"/>
  <c r="AO501" i="1"/>
  <c r="AN501" i="1"/>
  <c r="AD501" i="1"/>
  <c r="AL501" i="1" s="1"/>
  <c r="AC501" i="1"/>
  <c r="AQ501" i="1" s="1"/>
  <c r="AB501" i="1"/>
  <c r="AM501" i="1" s="1"/>
  <c r="AA501" i="1"/>
  <c r="F501" i="1"/>
  <c r="G501" i="1" s="1"/>
  <c r="AK501" i="1" s="1"/>
  <c r="E501" i="1"/>
  <c r="AR500" i="1"/>
  <c r="AM500" i="1"/>
  <c r="AC500" i="1"/>
  <c r="AB500" i="1"/>
  <c r="AA500" i="1"/>
  <c r="F500" i="1"/>
  <c r="G500" i="1" s="1"/>
  <c r="AK500" i="1" s="1"/>
  <c r="E500" i="1"/>
  <c r="AR499" i="1"/>
  <c r="AO499" i="1"/>
  <c r="AN499" i="1"/>
  <c r="AD499" i="1"/>
  <c r="AL499" i="1" s="1"/>
  <c r="AC499" i="1"/>
  <c r="AQ499" i="1" s="1"/>
  <c r="AB499" i="1"/>
  <c r="AM499" i="1" s="1"/>
  <c r="AA499" i="1"/>
  <c r="F499" i="1"/>
  <c r="G499" i="1" s="1"/>
  <c r="AK499" i="1" s="1"/>
  <c r="E499" i="1"/>
  <c r="AR498" i="1"/>
  <c r="AM498" i="1"/>
  <c r="AC498" i="1"/>
  <c r="AB498" i="1"/>
  <c r="AA498" i="1"/>
  <c r="G498" i="1"/>
  <c r="AK498" i="1" s="1"/>
  <c r="F498" i="1"/>
  <c r="E498" i="1"/>
  <c r="AR497" i="1"/>
  <c r="AO497" i="1"/>
  <c r="AN497" i="1"/>
  <c r="AD497" i="1"/>
  <c r="AL497" i="1" s="1"/>
  <c r="AC497" i="1"/>
  <c r="AQ497" i="1" s="1"/>
  <c r="AB497" i="1"/>
  <c r="AM497" i="1" s="1"/>
  <c r="AA497" i="1"/>
  <c r="F497" i="1"/>
  <c r="G497" i="1" s="1"/>
  <c r="AK497" i="1" s="1"/>
  <c r="E497" i="1"/>
  <c r="AR496" i="1"/>
  <c r="AM496" i="1"/>
  <c r="AC496" i="1"/>
  <c r="AB496" i="1"/>
  <c r="AA496" i="1"/>
  <c r="G496" i="1"/>
  <c r="AK496" i="1" s="1"/>
  <c r="F496" i="1"/>
  <c r="E496" i="1"/>
  <c r="AR495" i="1"/>
  <c r="AO495" i="1"/>
  <c r="AN495" i="1"/>
  <c r="AD495" i="1"/>
  <c r="AL495" i="1" s="1"/>
  <c r="AC495" i="1"/>
  <c r="AQ495" i="1" s="1"/>
  <c r="AB495" i="1"/>
  <c r="AM495" i="1" s="1"/>
  <c r="AA495" i="1"/>
  <c r="F495" i="1"/>
  <c r="G495" i="1" s="1"/>
  <c r="AK495" i="1" s="1"/>
  <c r="E495" i="1"/>
  <c r="AR494" i="1"/>
  <c r="AM494" i="1"/>
  <c r="AC494" i="1"/>
  <c r="AB494" i="1"/>
  <c r="AA494" i="1"/>
  <c r="G494" i="1"/>
  <c r="AK494" i="1" s="1"/>
  <c r="F494" i="1"/>
  <c r="E494" i="1"/>
  <c r="AR493" i="1"/>
  <c r="AO493" i="1"/>
  <c r="AN493" i="1"/>
  <c r="AD493" i="1"/>
  <c r="AL493" i="1" s="1"/>
  <c r="AC493" i="1"/>
  <c r="AQ493" i="1" s="1"/>
  <c r="AB493" i="1"/>
  <c r="AM493" i="1" s="1"/>
  <c r="AA493" i="1"/>
  <c r="F493" i="1"/>
  <c r="G493" i="1" s="1"/>
  <c r="AK493" i="1" s="1"/>
  <c r="E493" i="1"/>
  <c r="AR492" i="1"/>
  <c r="AM492" i="1"/>
  <c r="AC492" i="1"/>
  <c r="AB492" i="1"/>
  <c r="AA492" i="1"/>
  <c r="F492" i="1"/>
  <c r="G492" i="1" s="1"/>
  <c r="AK492" i="1" s="1"/>
  <c r="E492" i="1"/>
  <c r="AR491" i="1"/>
  <c r="AO491" i="1"/>
  <c r="AN491" i="1"/>
  <c r="AD491" i="1"/>
  <c r="AL491" i="1" s="1"/>
  <c r="AC491" i="1"/>
  <c r="AQ491" i="1" s="1"/>
  <c r="AB491" i="1"/>
  <c r="AM491" i="1" s="1"/>
  <c r="AA491" i="1"/>
  <c r="F491" i="1"/>
  <c r="G491" i="1" s="1"/>
  <c r="AK491" i="1" s="1"/>
  <c r="E491" i="1"/>
  <c r="AR490" i="1"/>
  <c r="AM490" i="1"/>
  <c r="AC490" i="1"/>
  <c r="AB490" i="1"/>
  <c r="AA490" i="1"/>
  <c r="F490" i="1"/>
  <c r="G490" i="1" s="1"/>
  <c r="AK490" i="1" s="1"/>
  <c r="E490" i="1"/>
  <c r="AR489" i="1"/>
  <c r="AO489" i="1"/>
  <c r="AN489" i="1"/>
  <c r="AD489" i="1"/>
  <c r="AL489" i="1" s="1"/>
  <c r="AC489" i="1"/>
  <c r="AQ489" i="1" s="1"/>
  <c r="AB489" i="1"/>
  <c r="AM489" i="1" s="1"/>
  <c r="AA489" i="1"/>
  <c r="F489" i="1"/>
  <c r="G489" i="1" s="1"/>
  <c r="AK489" i="1" s="1"/>
  <c r="E489" i="1"/>
  <c r="AR488" i="1"/>
  <c r="AM488" i="1"/>
  <c r="AC488" i="1"/>
  <c r="AB488" i="1"/>
  <c r="AA488" i="1"/>
  <c r="F488" i="1"/>
  <c r="G488" i="1" s="1"/>
  <c r="AK488" i="1" s="1"/>
  <c r="E488" i="1"/>
  <c r="AR487" i="1"/>
  <c r="AO487" i="1"/>
  <c r="AN487" i="1"/>
  <c r="AD487" i="1"/>
  <c r="AL487" i="1" s="1"/>
  <c r="AC487" i="1"/>
  <c r="AQ487" i="1" s="1"/>
  <c r="AB487" i="1"/>
  <c r="AM487" i="1" s="1"/>
  <c r="AA487" i="1"/>
  <c r="F487" i="1"/>
  <c r="G487" i="1" s="1"/>
  <c r="AK487" i="1" s="1"/>
  <c r="E487" i="1"/>
  <c r="AR486" i="1"/>
  <c r="AM486" i="1"/>
  <c r="AC486" i="1"/>
  <c r="AB486" i="1"/>
  <c r="AA486" i="1"/>
  <c r="G486" i="1"/>
  <c r="AK486" i="1" s="1"/>
  <c r="F486" i="1"/>
  <c r="E486" i="1"/>
  <c r="AR485" i="1"/>
  <c r="AO485" i="1"/>
  <c r="AN485" i="1"/>
  <c r="AD485" i="1"/>
  <c r="AL485" i="1" s="1"/>
  <c r="AC485" i="1"/>
  <c r="AQ485" i="1" s="1"/>
  <c r="AB485" i="1"/>
  <c r="AM485" i="1" s="1"/>
  <c r="AA485" i="1"/>
  <c r="F485" i="1"/>
  <c r="G485" i="1" s="1"/>
  <c r="AK485" i="1" s="1"/>
  <c r="E485" i="1"/>
  <c r="AR484" i="1"/>
  <c r="AM484" i="1"/>
  <c r="AC484" i="1"/>
  <c r="AB484" i="1"/>
  <c r="AA484" i="1"/>
  <c r="G484" i="1"/>
  <c r="AK484" i="1" s="1"/>
  <c r="F484" i="1"/>
  <c r="E484" i="1"/>
  <c r="AR483" i="1"/>
  <c r="AO483" i="1"/>
  <c r="AN483" i="1"/>
  <c r="AD483" i="1"/>
  <c r="AL483" i="1" s="1"/>
  <c r="AC483" i="1"/>
  <c r="AQ483" i="1" s="1"/>
  <c r="AB483" i="1"/>
  <c r="AM483" i="1" s="1"/>
  <c r="AA483" i="1"/>
  <c r="F483" i="1"/>
  <c r="G483" i="1" s="1"/>
  <c r="AK483" i="1" s="1"/>
  <c r="E483" i="1"/>
  <c r="AR482" i="1"/>
  <c r="AC482" i="1"/>
  <c r="AB482" i="1"/>
  <c r="AA482" i="1"/>
  <c r="F482" i="1"/>
  <c r="G482" i="1" s="1"/>
  <c r="AK482" i="1" s="1"/>
  <c r="E482" i="1"/>
  <c r="AR481" i="1"/>
  <c r="AN481" i="1"/>
  <c r="AD481" i="1"/>
  <c r="AC481" i="1"/>
  <c r="AB481" i="1"/>
  <c r="AM481" i="1" s="1"/>
  <c r="AA481" i="1"/>
  <c r="E481" i="1"/>
  <c r="F481" i="1" s="1"/>
  <c r="G481" i="1" s="1"/>
  <c r="AK481" i="1" s="1"/>
  <c r="AR480" i="1"/>
  <c r="AC480" i="1"/>
  <c r="AB480" i="1"/>
  <c r="AA480" i="1"/>
  <c r="F480" i="1"/>
  <c r="G480" i="1" s="1"/>
  <c r="AK480" i="1" s="1"/>
  <c r="E480" i="1"/>
  <c r="AR479" i="1"/>
  <c r="AQ479" i="1"/>
  <c r="AP479" i="1"/>
  <c r="AN479" i="1"/>
  <c r="AD479" i="1"/>
  <c r="AC479" i="1"/>
  <c r="AB479" i="1"/>
  <c r="AM479" i="1" s="1"/>
  <c r="AA479" i="1"/>
  <c r="F479" i="1"/>
  <c r="G479" i="1" s="1"/>
  <c r="AK479" i="1" s="1"/>
  <c r="E479" i="1"/>
  <c r="AR478" i="1"/>
  <c r="AC478" i="1"/>
  <c r="AB478" i="1"/>
  <c r="AA478" i="1"/>
  <c r="F478" i="1"/>
  <c r="G478" i="1" s="1"/>
  <c r="AK478" i="1" s="1"/>
  <c r="E478" i="1"/>
  <c r="AR477" i="1"/>
  <c r="AQ477" i="1"/>
  <c r="AP477" i="1"/>
  <c r="AN477" i="1"/>
  <c r="AD477" i="1"/>
  <c r="AC477" i="1"/>
  <c r="AB477" i="1"/>
  <c r="AM477" i="1" s="1"/>
  <c r="AA477" i="1"/>
  <c r="F477" i="1"/>
  <c r="G477" i="1" s="1"/>
  <c r="AK477" i="1" s="1"/>
  <c r="E477" i="1"/>
  <c r="AR476" i="1"/>
  <c r="AN476" i="1"/>
  <c r="AC476" i="1"/>
  <c r="AB476" i="1"/>
  <c r="AA476" i="1"/>
  <c r="G476" i="1"/>
  <c r="AK476" i="1" s="1"/>
  <c r="F476" i="1"/>
  <c r="E476" i="1"/>
  <c r="AR475" i="1"/>
  <c r="AQ475" i="1"/>
  <c r="AN475" i="1"/>
  <c r="AD475" i="1"/>
  <c r="AC475" i="1"/>
  <c r="AB475" i="1"/>
  <c r="AM475" i="1" s="1"/>
  <c r="AA475" i="1"/>
  <c r="E475" i="1"/>
  <c r="F475" i="1" s="1"/>
  <c r="G475" i="1" s="1"/>
  <c r="AK475" i="1" s="1"/>
  <c r="AR474" i="1"/>
  <c r="AM474" i="1"/>
  <c r="AC474" i="1"/>
  <c r="AB474" i="1"/>
  <c r="AA474" i="1"/>
  <c r="G474" i="1"/>
  <c r="AK474" i="1" s="1"/>
  <c r="F474" i="1"/>
  <c r="E474" i="1"/>
  <c r="AR473" i="1"/>
  <c r="AP473" i="1"/>
  <c r="AO473" i="1"/>
  <c r="AN473" i="1"/>
  <c r="AC473" i="1"/>
  <c r="AD473" i="1" s="1"/>
  <c r="AL473" i="1" s="1"/>
  <c r="AB473" i="1"/>
  <c r="AM473" i="1" s="1"/>
  <c r="AA473" i="1"/>
  <c r="F473" i="1"/>
  <c r="G473" i="1" s="1"/>
  <c r="AK473" i="1" s="1"/>
  <c r="E473" i="1"/>
  <c r="AR472" i="1"/>
  <c r="AN472" i="1"/>
  <c r="AM472" i="1"/>
  <c r="AC472" i="1"/>
  <c r="AB472" i="1"/>
  <c r="AA472" i="1"/>
  <c r="F472" i="1"/>
  <c r="G472" i="1" s="1"/>
  <c r="AK472" i="1" s="1"/>
  <c r="E472" i="1"/>
  <c r="AR471" i="1"/>
  <c r="AN471" i="1"/>
  <c r="AD471" i="1"/>
  <c r="AC471" i="1"/>
  <c r="AB471" i="1"/>
  <c r="AM471" i="1" s="1"/>
  <c r="AA471" i="1"/>
  <c r="F471" i="1"/>
  <c r="G471" i="1" s="1"/>
  <c r="AK471" i="1" s="1"/>
  <c r="E471" i="1"/>
  <c r="AR470" i="1"/>
  <c r="AM470" i="1"/>
  <c r="AC470" i="1"/>
  <c r="AB470" i="1"/>
  <c r="AA470" i="1"/>
  <c r="F470" i="1"/>
  <c r="G470" i="1" s="1"/>
  <c r="AK470" i="1" s="1"/>
  <c r="E470" i="1"/>
  <c r="AR469" i="1"/>
  <c r="AN469" i="1"/>
  <c r="AK469" i="1"/>
  <c r="AD469" i="1"/>
  <c r="AC469" i="1"/>
  <c r="AB469" i="1"/>
  <c r="AM469" i="1" s="1"/>
  <c r="AA469" i="1"/>
  <c r="E469" i="1"/>
  <c r="F469" i="1" s="1"/>
  <c r="G469" i="1" s="1"/>
  <c r="AR468" i="1"/>
  <c r="AM468" i="1"/>
  <c r="AC468" i="1"/>
  <c r="AB468" i="1"/>
  <c r="AA468" i="1"/>
  <c r="F468" i="1"/>
  <c r="G468" i="1" s="1"/>
  <c r="AK468" i="1" s="1"/>
  <c r="E468" i="1"/>
  <c r="AR467" i="1"/>
  <c r="AN467" i="1"/>
  <c r="AD467" i="1"/>
  <c r="AC467" i="1"/>
  <c r="AB467" i="1"/>
  <c r="AM467" i="1" s="1"/>
  <c r="AA467" i="1"/>
  <c r="E467" i="1"/>
  <c r="F467" i="1" s="1"/>
  <c r="G467" i="1" s="1"/>
  <c r="AK467" i="1" s="1"/>
  <c r="AR466" i="1"/>
  <c r="AM466" i="1"/>
  <c r="AC466" i="1"/>
  <c r="AB466" i="1"/>
  <c r="AA466" i="1"/>
  <c r="F466" i="1"/>
  <c r="G466" i="1" s="1"/>
  <c r="AK466" i="1" s="1"/>
  <c r="E466" i="1"/>
  <c r="AR465" i="1"/>
  <c r="AN465" i="1"/>
  <c r="AD465" i="1"/>
  <c r="AC465" i="1"/>
  <c r="AB465" i="1"/>
  <c r="AM465" i="1" s="1"/>
  <c r="AA465" i="1"/>
  <c r="F465" i="1"/>
  <c r="G465" i="1" s="1"/>
  <c r="AK465" i="1" s="1"/>
  <c r="E465" i="1"/>
  <c r="AR464" i="1"/>
  <c r="AM464" i="1"/>
  <c r="AC464" i="1"/>
  <c r="AB464" i="1"/>
  <c r="AA464" i="1"/>
  <c r="F464" i="1"/>
  <c r="G464" i="1" s="1"/>
  <c r="AK464" i="1" s="1"/>
  <c r="E464" i="1"/>
  <c r="AR463" i="1"/>
  <c r="AN463" i="1"/>
  <c r="AD463" i="1"/>
  <c r="AC463" i="1"/>
  <c r="AB463" i="1"/>
  <c r="AM463" i="1" s="1"/>
  <c r="AA463" i="1"/>
  <c r="E463" i="1"/>
  <c r="F463" i="1" s="1"/>
  <c r="G463" i="1" s="1"/>
  <c r="AK463" i="1" s="1"/>
  <c r="AR462" i="1"/>
  <c r="AM462" i="1"/>
  <c r="AC462" i="1"/>
  <c r="AB462" i="1"/>
  <c r="AA462" i="1"/>
  <c r="F462" i="1"/>
  <c r="G462" i="1" s="1"/>
  <c r="AK462" i="1" s="1"/>
  <c r="E462" i="1"/>
  <c r="AR461" i="1"/>
  <c r="AN461" i="1"/>
  <c r="AD461" i="1"/>
  <c r="AC461" i="1"/>
  <c r="AB461" i="1"/>
  <c r="AM461" i="1" s="1"/>
  <c r="AA461" i="1"/>
  <c r="F461" i="1"/>
  <c r="G461" i="1" s="1"/>
  <c r="AK461" i="1" s="1"/>
  <c r="E461" i="1"/>
  <c r="AR460" i="1"/>
  <c r="AM460" i="1"/>
  <c r="AC460" i="1"/>
  <c r="AB460" i="1"/>
  <c r="AA460" i="1"/>
  <c r="F460" i="1"/>
  <c r="G460" i="1" s="1"/>
  <c r="AK460" i="1" s="1"/>
  <c r="E460" i="1"/>
  <c r="AR459" i="1"/>
  <c r="AN459" i="1"/>
  <c r="AD459" i="1"/>
  <c r="AC459" i="1"/>
  <c r="AB459" i="1"/>
  <c r="AM459" i="1" s="1"/>
  <c r="AA459" i="1"/>
  <c r="F459" i="1"/>
  <c r="G459" i="1" s="1"/>
  <c r="AK459" i="1" s="1"/>
  <c r="E459" i="1"/>
  <c r="AR458" i="1"/>
  <c r="AM458" i="1"/>
  <c r="AC458" i="1"/>
  <c r="AB458" i="1"/>
  <c r="AA458" i="1"/>
  <c r="F458" i="1"/>
  <c r="G458" i="1" s="1"/>
  <c r="AK458" i="1" s="1"/>
  <c r="E458" i="1"/>
  <c r="AR457" i="1"/>
  <c r="AN457" i="1"/>
  <c r="AK457" i="1"/>
  <c r="AD457" i="1"/>
  <c r="AC457" i="1"/>
  <c r="AB457" i="1"/>
  <c r="AM457" i="1" s="1"/>
  <c r="AA457" i="1"/>
  <c r="E457" i="1"/>
  <c r="F457" i="1" s="1"/>
  <c r="G457" i="1" s="1"/>
  <c r="AR456" i="1"/>
  <c r="AM456" i="1"/>
  <c r="AC456" i="1"/>
  <c r="AB456" i="1"/>
  <c r="AA456" i="1"/>
  <c r="F456" i="1"/>
  <c r="G456" i="1" s="1"/>
  <c r="AK456" i="1" s="1"/>
  <c r="E456" i="1"/>
  <c r="AR455" i="1"/>
  <c r="AN455" i="1"/>
  <c r="AD455" i="1"/>
  <c r="AC455" i="1"/>
  <c r="AB455" i="1"/>
  <c r="AM455" i="1" s="1"/>
  <c r="AA455" i="1"/>
  <c r="F455" i="1"/>
  <c r="G455" i="1" s="1"/>
  <c r="AK455" i="1" s="1"/>
  <c r="E455" i="1"/>
  <c r="AR454" i="1"/>
  <c r="AM454" i="1"/>
  <c r="AC454" i="1"/>
  <c r="AB454" i="1"/>
  <c r="AA454" i="1"/>
  <c r="F454" i="1"/>
  <c r="G454" i="1" s="1"/>
  <c r="AK454" i="1" s="1"/>
  <c r="E454" i="1"/>
  <c r="AR453" i="1"/>
  <c r="AN453" i="1"/>
  <c r="AD453" i="1"/>
  <c r="AC453" i="1"/>
  <c r="AB453" i="1"/>
  <c r="AM453" i="1" s="1"/>
  <c r="AA453" i="1"/>
  <c r="F453" i="1"/>
  <c r="G453" i="1" s="1"/>
  <c r="AK453" i="1" s="1"/>
  <c r="E453" i="1"/>
  <c r="AR452" i="1"/>
  <c r="AM452" i="1"/>
  <c r="AC452" i="1"/>
  <c r="AB452" i="1"/>
  <c r="AA452" i="1"/>
  <c r="F452" i="1"/>
  <c r="G452" i="1" s="1"/>
  <c r="AK452" i="1" s="1"/>
  <c r="E452" i="1"/>
  <c r="AR451" i="1"/>
  <c r="AN451" i="1"/>
  <c r="AD451" i="1"/>
  <c r="AC451" i="1"/>
  <c r="AQ451" i="1" s="1"/>
  <c r="AB451" i="1"/>
  <c r="AM451" i="1" s="1"/>
  <c r="AA451" i="1"/>
  <c r="E451" i="1"/>
  <c r="F451" i="1" s="1"/>
  <c r="G451" i="1" s="1"/>
  <c r="AK451" i="1" s="1"/>
  <c r="AR450" i="1"/>
  <c r="AM450" i="1"/>
  <c r="AC450" i="1"/>
  <c r="AB450" i="1"/>
  <c r="AA450" i="1"/>
  <c r="F450" i="1"/>
  <c r="G450" i="1" s="1"/>
  <c r="AK450" i="1" s="1"/>
  <c r="E450" i="1"/>
  <c r="AR449" i="1"/>
  <c r="AN449" i="1"/>
  <c r="AD449" i="1"/>
  <c r="AC449" i="1"/>
  <c r="AQ449" i="1" s="1"/>
  <c r="AB449" i="1"/>
  <c r="AM449" i="1" s="1"/>
  <c r="AA449" i="1"/>
  <c r="F449" i="1"/>
  <c r="G449" i="1" s="1"/>
  <c r="AK449" i="1" s="1"/>
  <c r="E449" i="1"/>
  <c r="AR448" i="1"/>
  <c r="AM448" i="1"/>
  <c r="AC448" i="1"/>
  <c r="AB448" i="1"/>
  <c r="AA448" i="1"/>
  <c r="F448" i="1"/>
  <c r="G448" i="1" s="1"/>
  <c r="AK448" i="1" s="1"/>
  <c r="E448" i="1"/>
  <c r="AR447" i="1"/>
  <c r="AN447" i="1"/>
  <c r="AD447" i="1"/>
  <c r="AC447" i="1"/>
  <c r="AQ447" i="1" s="1"/>
  <c r="AB447" i="1"/>
  <c r="AM447" i="1" s="1"/>
  <c r="AA447" i="1"/>
  <c r="F447" i="1"/>
  <c r="G447" i="1" s="1"/>
  <c r="AK447" i="1" s="1"/>
  <c r="E447" i="1"/>
  <c r="AR446" i="1"/>
  <c r="AM446" i="1"/>
  <c r="AC446" i="1"/>
  <c r="AB446" i="1"/>
  <c r="AA446" i="1"/>
  <c r="F446" i="1"/>
  <c r="G446" i="1" s="1"/>
  <c r="AK446" i="1" s="1"/>
  <c r="E446" i="1"/>
  <c r="AR445" i="1"/>
  <c r="AN445" i="1"/>
  <c r="AK445" i="1"/>
  <c r="AD445" i="1"/>
  <c r="AC445" i="1"/>
  <c r="AQ445" i="1" s="1"/>
  <c r="AB445" i="1"/>
  <c r="AM445" i="1" s="1"/>
  <c r="AA445" i="1"/>
  <c r="E445" i="1"/>
  <c r="F445" i="1" s="1"/>
  <c r="G445" i="1" s="1"/>
  <c r="AR444" i="1"/>
  <c r="AM444" i="1"/>
  <c r="AC444" i="1"/>
  <c r="AB444" i="1"/>
  <c r="AA444" i="1"/>
  <c r="F444" i="1"/>
  <c r="G444" i="1" s="1"/>
  <c r="AK444" i="1" s="1"/>
  <c r="E444" i="1"/>
  <c r="AR443" i="1"/>
  <c r="AN443" i="1"/>
  <c r="AD443" i="1"/>
  <c r="AC443" i="1"/>
  <c r="AQ443" i="1" s="1"/>
  <c r="AB443" i="1"/>
  <c r="AM443" i="1" s="1"/>
  <c r="AA443" i="1"/>
  <c r="E443" i="1"/>
  <c r="F443" i="1" s="1"/>
  <c r="G443" i="1" s="1"/>
  <c r="AK443" i="1" s="1"/>
  <c r="AR442" i="1"/>
  <c r="AC442" i="1"/>
  <c r="AB442" i="1"/>
  <c r="AM442" i="1" s="1"/>
  <c r="AA442" i="1"/>
  <c r="F442" i="1"/>
  <c r="G442" i="1" s="1"/>
  <c r="AK442" i="1" s="1"/>
  <c r="E442" i="1"/>
  <c r="AR441" i="1"/>
  <c r="AN441" i="1"/>
  <c r="AD441" i="1"/>
  <c r="AC441" i="1"/>
  <c r="AB441" i="1"/>
  <c r="AM441" i="1" s="1"/>
  <c r="AA441" i="1"/>
  <c r="E441" i="1"/>
  <c r="F441" i="1" s="1"/>
  <c r="G441" i="1" s="1"/>
  <c r="AK441" i="1" s="1"/>
  <c r="AR440" i="1"/>
  <c r="AC440" i="1"/>
  <c r="AB440" i="1"/>
  <c r="AM440" i="1" s="1"/>
  <c r="AA440" i="1"/>
  <c r="F440" i="1"/>
  <c r="G440" i="1" s="1"/>
  <c r="AK440" i="1" s="1"/>
  <c r="E440" i="1"/>
  <c r="AR439" i="1"/>
  <c r="AN439" i="1"/>
  <c r="AD439" i="1"/>
  <c r="AC439" i="1"/>
  <c r="AQ439" i="1" s="1"/>
  <c r="AB439" i="1"/>
  <c r="AM439" i="1" s="1"/>
  <c r="AA439" i="1"/>
  <c r="E439" i="1"/>
  <c r="F439" i="1" s="1"/>
  <c r="G439" i="1" s="1"/>
  <c r="AK439" i="1" s="1"/>
  <c r="AR438" i="1"/>
  <c r="AC438" i="1"/>
  <c r="AB438" i="1"/>
  <c r="AM438" i="1" s="1"/>
  <c r="AA438" i="1"/>
  <c r="F438" i="1"/>
  <c r="G438" i="1" s="1"/>
  <c r="AK438" i="1" s="1"/>
  <c r="E438" i="1"/>
  <c r="AR437" i="1"/>
  <c r="AN437" i="1"/>
  <c r="AD437" i="1"/>
  <c r="AC437" i="1"/>
  <c r="AQ437" i="1" s="1"/>
  <c r="AB437" i="1"/>
  <c r="AM437" i="1" s="1"/>
  <c r="AA437" i="1"/>
  <c r="F437" i="1"/>
  <c r="G437" i="1" s="1"/>
  <c r="AK437" i="1" s="1"/>
  <c r="E437" i="1"/>
  <c r="AR436" i="1"/>
  <c r="AK436" i="1"/>
  <c r="AC436" i="1"/>
  <c r="AB436" i="1"/>
  <c r="AM436" i="1" s="1"/>
  <c r="AA436" i="1"/>
  <c r="F436" i="1"/>
  <c r="G436" i="1" s="1"/>
  <c r="E436" i="1"/>
  <c r="AR435" i="1"/>
  <c r="AN435" i="1"/>
  <c r="AK435" i="1"/>
  <c r="AD435" i="1"/>
  <c r="AC435" i="1"/>
  <c r="AQ435" i="1" s="1"/>
  <c r="AB435" i="1"/>
  <c r="AM435" i="1" s="1"/>
  <c r="AA435" i="1"/>
  <c r="E435" i="1"/>
  <c r="F435" i="1" s="1"/>
  <c r="G435" i="1" s="1"/>
  <c r="AR434" i="1"/>
  <c r="AK434" i="1"/>
  <c r="AC434" i="1"/>
  <c r="AB434" i="1"/>
  <c r="AM434" i="1" s="1"/>
  <c r="AA434" i="1"/>
  <c r="F434" i="1"/>
  <c r="G434" i="1" s="1"/>
  <c r="E434" i="1"/>
  <c r="AR433" i="1"/>
  <c r="AN433" i="1"/>
  <c r="AD433" i="1"/>
  <c r="AC433" i="1"/>
  <c r="AB433" i="1"/>
  <c r="AM433" i="1" s="1"/>
  <c r="AA433" i="1"/>
  <c r="F433" i="1"/>
  <c r="G433" i="1" s="1"/>
  <c r="AK433" i="1" s="1"/>
  <c r="E433" i="1"/>
  <c r="AR432" i="1"/>
  <c r="AC432" i="1"/>
  <c r="AB432" i="1"/>
  <c r="AM432" i="1" s="1"/>
  <c r="AA432" i="1"/>
  <c r="F432" i="1"/>
  <c r="G432" i="1" s="1"/>
  <c r="AK432" i="1" s="1"/>
  <c r="E432" i="1"/>
  <c r="AR431" i="1"/>
  <c r="AN431" i="1"/>
  <c r="AM431" i="1"/>
  <c r="AC431" i="1"/>
  <c r="AB431" i="1"/>
  <c r="AA431" i="1"/>
  <c r="G431" i="1"/>
  <c r="AK431" i="1" s="1"/>
  <c r="F431" i="1"/>
  <c r="E431" i="1"/>
  <c r="AR430" i="1"/>
  <c r="AO430" i="1"/>
  <c r="AN430" i="1"/>
  <c r="AD430" i="1"/>
  <c r="AC430" i="1"/>
  <c r="AQ430" i="1" s="1"/>
  <c r="AB430" i="1"/>
  <c r="AM430" i="1" s="1"/>
  <c r="AA430" i="1"/>
  <c r="F430" i="1"/>
  <c r="G430" i="1" s="1"/>
  <c r="AK430" i="1" s="1"/>
  <c r="E430" i="1"/>
  <c r="AR429" i="1"/>
  <c r="AC429" i="1"/>
  <c r="AB429" i="1"/>
  <c r="AA429" i="1"/>
  <c r="G429" i="1"/>
  <c r="AK429" i="1" s="1"/>
  <c r="F429" i="1"/>
  <c r="E429" i="1"/>
  <c r="AR428" i="1"/>
  <c r="AN428" i="1"/>
  <c r="AK428" i="1"/>
  <c r="AC428" i="1"/>
  <c r="AB428" i="1"/>
  <c r="AM428" i="1" s="1"/>
  <c r="AA428" i="1"/>
  <c r="E428" i="1"/>
  <c r="F428" i="1" s="1"/>
  <c r="G428" i="1" s="1"/>
  <c r="AR427" i="1"/>
  <c r="AN427" i="1"/>
  <c r="AM427" i="1"/>
  <c r="AC427" i="1"/>
  <c r="AB427" i="1"/>
  <c r="AA427" i="1"/>
  <c r="G427" i="1"/>
  <c r="AK427" i="1" s="1"/>
  <c r="F427" i="1"/>
  <c r="E427" i="1"/>
  <c r="AR426" i="1"/>
  <c r="AN426" i="1"/>
  <c r="AC426" i="1"/>
  <c r="AB426" i="1"/>
  <c r="AM426" i="1" s="1"/>
  <c r="AA426" i="1"/>
  <c r="F426" i="1"/>
  <c r="G426" i="1" s="1"/>
  <c r="AK426" i="1" s="1"/>
  <c r="E426" i="1"/>
  <c r="AR425" i="1"/>
  <c r="AM425" i="1"/>
  <c r="AC425" i="1"/>
  <c r="AB425" i="1"/>
  <c r="AA425" i="1"/>
  <c r="G425" i="1"/>
  <c r="AK425" i="1" s="1"/>
  <c r="F425" i="1"/>
  <c r="E425" i="1"/>
  <c r="AR424" i="1"/>
  <c r="AN424" i="1"/>
  <c r="AC424" i="1"/>
  <c r="AB424" i="1"/>
  <c r="AA424" i="1"/>
  <c r="E424" i="1"/>
  <c r="F424" i="1" s="1"/>
  <c r="G424" i="1" s="1"/>
  <c r="AK424" i="1" s="1"/>
  <c r="AR423" i="1"/>
  <c r="AM423" i="1"/>
  <c r="AK423" i="1"/>
  <c r="AC423" i="1"/>
  <c r="AB423" i="1"/>
  <c r="AA423" i="1"/>
  <c r="G423" i="1"/>
  <c r="F423" i="1"/>
  <c r="E423" i="1"/>
  <c r="AR422" i="1"/>
  <c r="AN422" i="1"/>
  <c r="AC422" i="1"/>
  <c r="AB422" i="1"/>
  <c r="AA422" i="1"/>
  <c r="E422" i="1"/>
  <c r="F422" i="1" s="1"/>
  <c r="G422" i="1" s="1"/>
  <c r="AK422" i="1" s="1"/>
  <c r="AR421" i="1"/>
  <c r="AN421" i="1"/>
  <c r="AM421" i="1"/>
  <c r="AC421" i="1"/>
  <c r="AB421" i="1"/>
  <c r="AA421" i="1"/>
  <c r="G421" i="1"/>
  <c r="AK421" i="1" s="1"/>
  <c r="F421" i="1"/>
  <c r="E421" i="1"/>
  <c r="AR420" i="1"/>
  <c r="AN420" i="1"/>
  <c r="AC420" i="1"/>
  <c r="AB420" i="1"/>
  <c r="AA420" i="1"/>
  <c r="G420" i="1"/>
  <c r="AK420" i="1" s="1"/>
  <c r="E420" i="1"/>
  <c r="F420" i="1" s="1"/>
  <c r="AR419" i="1"/>
  <c r="AN419" i="1"/>
  <c r="AK419" i="1"/>
  <c r="AC419" i="1"/>
  <c r="AB419" i="1"/>
  <c r="AA419" i="1"/>
  <c r="F419" i="1"/>
  <c r="G419" i="1" s="1"/>
  <c r="E419" i="1"/>
  <c r="AR418" i="1"/>
  <c r="AQ418" i="1"/>
  <c r="AN418" i="1"/>
  <c r="AD418" i="1"/>
  <c r="AC418" i="1"/>
  <c r="AB418" i="1"/>
  <c r="AM418" i="1" s="1"/>
  <c r="AA418" i="1"/>
  <c r="E418" i="1"/>
  <c r="F418" i="1" s="1"/>
  <c r="G418" i="1" s="1"/>
  <c r="AK418" i="1" s="1"/>
  <c r="AR417" i="1"/>
  <c r="AM417" i="1"/>
  <c r="AC417" i="1"/>
  <c r="AB417" i="1"/>
  <c r="AA417" i="1"/>
  <c r="F417" i="1"/>
  <c r="G417" i="1" s="1"/>
  <c r="AK417" i="1" s="1"/>
  <c r="E417" i="1"/>
  <c r="AR416" i="1"/>
  <c r="AN416" i="1"/>
  <c r="AC416" i="1"/>
  <c r="AB416" i="1"/>
  <c r="AA416" i="1"/>
  <c r="G416" i="1"/>
  <c r="AK416" i="1" s="1"/>
  <c r="E416" i="1"/>
  <c r="F416" i="1" s="1"/>
  <c r="AR415" i="1"/>
  <c r="AN415" i="1"/>
  <c r="AC415" i="1"/>
  <c r="AB415" i="1"/>
  <c r="AA415" i="1"/>
  <c r="F415" i="1"/>
  <c r="G415" i="1" s="1"/>
  <c r="AK415" i="1" s="1"/>
  <c r="E415" i="1"/>
  <c r="AR414" i="1"/>
  <c r="AN414" i="1"/>
  <c r="AL414" i="1"/>
  <c r="AD414" i="1"/>
  <c r="AO414" i="1" s="1"/>
  <c r="AC414" i="1"/>
  <c r="AQ414" i="1" s="1"/>
  <c r="AB414" i="1"/>
  <c r="AM414" i="1" s="1"/>
  <c r="AA414" i="1"/>
  <c r="G414" i="1"/>
  <c r="AK414" i="1" s="1"/>
  <c r="F414" i="1"/>
  <c r="E414" i="1"/>
  <c r="AR413" i="1"/>
  <c r="AM413" i="1"/>
  <c r="AC413" i="1"/>
  <c r="AB413" i="1"/>
  <c r="AA413" i="1"/>
  <c r="F413" i="1"/>
  <c r="G413" i="1" s="1"/>
  <c r="AK413" i="1" s="1"/>
  <c r="E413" i="1"/>
  <c r="AR412" i="1"/>
  <c r="AN412" i="1"/>
  <c r="AC412" i="1"/>
  <c r="AB412" i="1"/>
  <c r="AA412" i="1"/>
  <c r="G412" i="1"/>
  <c r="AK412" i="1" s="1"/>
  <c r="E412" i="1"/>
  <c r="F412" i="1" s="1"/>
  <c r="AR411" i="1"/>
  <c r="AC411" i="1"/>
  <c r="AB411" i="1"/>
  <c r="AA411" i="1"/>
  <c r="F411" i="1"/>
  <c r="G411" i="1" s="1"/>
  <c r="AK411" i="1" s="1"/>
  <c r="E411" i="1"/>
  <c r="AR410" i="1"/>
  <c r="AP410" i="1"/>
  <c r="AN410" i="1"/>
  <c r="AL410" i="1"/>
  <c r="AD410" i="1"/>
  <c r="AO410" i="1" s="1"/>
  <c r="AC410" i="1"/>
  <c r="AQ410" i="1" s="1"/>
  <c r="AB410" i="1"/>
  <c r="AM410" i="1" s="1"/>
  <c r="AA410" i="1"/>
  <c r="E410" i="1"/>
  <c r="F410" i="1" s="1"/>
  <c r="G410" i="1" s="1"/>
  <c r="AK410" i="1" s="1"/>
  <c r="AR409" i="1"/>
  <c r="AM409" i="1"/>
  <c r="AC409" i="1"/>
  <c r="AB409" i="1"/>
  <c r="AA409" i="1"/>
  <c r="G409" i="1"/>
  <c r="AK409" i="1" s="1"/>
  <c r="F409" i="1"/>
  <c r="E409" i="1"/>
  <c r="AR408" i="1"/>
  <c r="AN408" i="1"/>
  <c r="AC408" i="1"/>
  <c r="AB408" i="1"/>
  <c r="AA408" i="1"/>
  <c r="E408" i="1"/>
  <c r="F408" i="1" s="1"/>
  <c r="G408" i="1" s="1"/>
  <c r="AK408" i="1" s="1"/>
  <c r="AR407" i="1"/>
  <c r="AN407" i="1"/>
  <c r="AK407" i="1"/>
  <c r="AC407" i="1"/>
  <c r="AB407" i="1"/>
  <c r="AA407" i="1"/>
  <c r="F407" i="1"/>
  <c r="G407" i="1" s="1"/>
  <c r="E407" i="1"/>
  <c r="AR406" i="1"/>
  <c r="AN406" i="1"/>
  <c r="AD406" i="1"/>
  <c r="AC406" i="1"/>
  <c r="AB406" i="1"/>
  <c r="AM406" i="1" s="1"/>
  <c r="AA406" i="1"/>
  <c r="E406" i="1"/>
  <c r="F406" i="1" s="1"/>
  <c r="G406" i="1" s="1"/>
  <c r="AK406" i="1" s="1"/>
  <c r="AR405" i="1"/>
  <c r="AM405" i="1"/>
  <c r="AC405" i="1"/>
  <c r="AB405" i="1"/>
  <c r="AA405" i="1"/>
  <c r="G405" i="1"/>
  <c r="AK405" i="1" s="1"/>
  <c r="F405" i="1"/>
  <c r="E405" i="1"/>
  <c r="AR404" i="1"/>
  <c r="AN404" i="1"/>
  <c r="AC404" i="1"/>
  <c r="AB404" i="1"/>
  <c r="AA404" i="1"/>
  <c r="G404" i="1"/>
  <c r="AK404" i="1" s="1"/>
  <c r="E404" i="1"/>
  <c r="F404" i="1" s="1"/>
  <c r="AR403" i="1"/>
  <c r="AO403" i="1"/>
  <c r="AN403" i="1"/>
  <c r="AC403" i="1"/>
  <c r="AQ403" i="1" s="1"/>
  <c r="AB403" i="1"/>
  <c r="AA403" i="1"/>
  <c r="AD403" i="1" s="1"/>
  <c r="AL403" i="1" s="1"/>
  <c r="F403" i="1"/>
  <c r="G403" i="1" s="1"/>
  <c r="AK403" i="1" s="1"/>
  <c r="E403" i="1"/>
  <c r="AR402" i="1"/>
  <c r="AN402" i="1"/>
  <c r="AL402" i="1"/>
  <c r="AD402" i="1"/>
  <c r="AO402" i="1" s="1"/>
  <c r="AC402" i="1"/>
  <c r="AQ402" i="1" s="1"/>
  <c r="AB402" i="1"/>
  <c r="AM402" i="1" s="1"/>
  <c r="AA402" i="1"/>
  <c r="G402" i="1"/>
  <c r="AK402" i="1" s="1"/>
  <c r="F402" i="1"/>
  <c r="E402" i="1"/>
  <c r="AR401" i="1"/>
  <c r="AM401" i="1"/>
  <c r="AK401" i="1"/>
  <c r="AC401" i="1"/>
  <c r="AB401" i="1"/>
  <c r="AA401" i="1"/>
  <c r="F401" i="1"/>
  <c r="G401" i="1" s="1"/>
  <c r="E401" i="1"/>
  <c r="AR400" i="1"/>
  <c r="AN400" i="1"/>
  <c r="AC400" i="1"/>
  <c r="AB400" i="1"/>
  <c r="AA400" i="1"/>
  <c r="E400" i="1"/>
  <c r="F400" i="1" s="1"/>
  <c r="G400" i="1" s="1"/>
  <c r="AK400" i="1" s="1"/>
  <c r="AR399" i="1"/>
  <c r="AC399" i="1"/>
  <c r="AB399" i="1"/>
  <c r="AA399" i="1"/>
  <c r="F399" i="1"/>
  <c r="G399" i="1" s="1"/>
  <c r="AK399" i="1" s="1"/>
  <c r="E399" i="1"/>
  <c r="AR398" i="1"/>
  <c r="AN398" i="1"/>
  <c r="AC398" i="1"/>
  <c r="AD398" i="1" s="1"/>
  <c r="AB398" i="1"/>
  <c r="AM398" i="1" s="1"/>
  <c r="AA398" i="1"/>
  <c r="E398" i="1"/>
  <c r="F398" i="1" s="1"/>
  <c r="G398" i="1" s="1"/>
  <c r="AK398" i="1" s="1"/>
  <c r="AR397" i="1"/>
  <c r="AN397" i="1"/>
  <c r="AM397" i="1"/>
  <c r="AC397" i="1"/>
  <c r="AB397" i="1"/>
  <c r="AA397" i="1"/>
  <c r="G397" i="1"/>
  <c r="AK397" i="1" s="1"/>
  <c r="F397" i="1"/>
  <c r="E397" i="1"/>
  <c r="AR396" i="1"/>
  <c r="AN396" i="1"/>
  <c r="AC396" i="1"/>
  <c r="AB396" i="1"/>
  <c r="AA396" i="1"/>
  <c r="G396" i="1"/>
  <c r="AK396" i="1" s="1"/>
  <c r="E396" i="1"/>
  <c r="F396" i="1" s="1"/>
  <c r="AR395" i="1"/>
  <c r="AN395" i="1"/>
  <c r="AK395" i="1"/>
  <c r="AC395" i="1"/>
  <c r="AB395" i="1"/>
  <c r="AA395" i="1"/>
  <c r="F395" i="1"/>
  <c r="G395" i="1" s="1"/>
  <c r="E395" i="1"/>
  <c r="AR394" i="1"/>
  <c r="AQ394" i="1"/>
  <c r="AN394" i="1"/>
  <c r="AD394" i="1"/>
  <c r="AC394" i="1"/>
  <c r="AB394" i="1"/>
  <c r="AM394" i="1" s="1"/>
  <c r="AA394" i="1"/>
  <c r="E394" i="1"/>
  <c r="F394" i="1" s="1"/>
  <c r="G394" i="1" s="1"/>
  <c r="AK394" i="1" s="1"/>
  <c r="AR393" i="1"/>
  <c r="AM393" i="1"/>
  <c r="AC393" i="1"/>
  <c r="AB393" i="1"/>
  <c r="AA393" i="1"/>
  <c r="F393" i="1"/>
  <c r="G393" i="1" s="1"/>
  <c r="AK393" i="1" s="1"/>
  <c r="E393" i="1"/>
  <c r="AR392" i="1"/>
  <c r="AN392" i="1"/>
  <c r="AC392" i="1"/>
  <c r="AB392" i="1"/>
  <c r="AA392" i="1"/>
  <c r="G392" i="1"/>
  <c r="AK392" i="1" s="1"/>
  <c r="E392" i="1"/>
  <c r="F392" i="1" s="1"/>
  <c r="AR391" i="1"/>
  <c r="AO391" i="1"/>
  <c r="AN391" i="1"/>
  <c r="AC391" i="1"/>
  <c r="AB391" i="1"/>
  <c r="AA391" i="1"/>
  <c r="AD391" i="1" s="1"/>
  <c r="AL391" i="1" s="1"/>
  <c r="F391" i="1"/>
  <c r="G391" i="1" s="1"/>
  <c r="AK391" i="1" s="1"/>
  <c r="E391" i="1"/>
  <c r="AR390" i="1"/>
  <c r="AN390" i="1"/>
  <c r="AL390" i="1"/>
  <c r="AD390" i="1"/>
  <c r="AO390" i="1" s="1"/>
  <c r="AC390" i="1"/>
  <c r="AQ390" i="1" s="1"/>
  <c r="AB390" i="1"/>
  <c r="AM390" i="1" s="1"/>
  <c r="AA390" i="1"/>
  <c r="G390" i="1"/>
  <c r="AK390" i="1" s="1"/>
  <c r="F390" i="1"/>
  <c r="E390" i="1"/>
  <c r="AR389" i="1"/>
  <c r="AM389" i="1"/>
  <c r="AC389" i="1"/>
  <c r="AB389" i="1"/>
  <c r="AA389" i="1"/>
  <c r="F389" i="1"/>
  <c r="G389" i="1" s="1"/>
  <c r="AK389" i="1" s="1"/>
  <c r="E389" i="1"/>
  <c r="AR388" i="1"/>
  <c r="AN388" i="1"/>
  <c r="AC388" i="1"/>
  <c r="AB388" i="1"/>
  <c r="AA388" i="1"/>
  <c r="E388" i="1"/>
  <c r="F388" i="1" s="1"/>
  <c r="G388" i="1" s="1"/>
  <c r="AK388" i="1" s="1"/>
  <c r="AR387" i="1"/>
  <c r="AC387" i="1"/>
  <c r="AB387" i="1"/>
  <c r="AA387" i="1"/>
  <c r="F387" i="1"/>
  <c r="G387" i="1" s="1"/>
  <c r="AK387" i="1" s="1"/>
  <c r="E387" i="1"/>
  <c r="AR386" i="1"/>
  <c r="AN386" i="1"/>
  <c r="AC386" i="1"/>
  <c r="AD386" i="1" s="1"/>
  <c r="AB386" i="1"/>
  <c r="AM386" i="1" s="1"/>
  <c r="AA386" i="1"/>
  <c r="E386" i="1"/>
  <c r="F386" i="1" s="1"/>
  <c r="G386" i="1" s="1"/>
  <c r="AK386" i="1" s="1"/>
  <c r="AR385" i="1"/>
  <c r="AN385" i="1"/>
  <c r="AM385" i="1"/>
  <c r="AC385" i="1"/>
  <c r="AB385" i="1"/>
  <c r="AA385" i="1"/>
  <c r="G385" i="1"/>
  <c r="AK385" i="1" s="1"/>
  <c r="F385" i="1"/>
  <c r="E385" i="1"/>
  <c r="AR384" i="1"/>
  <c r="AN384" i="1"/>
  <c r="AC384" i="1"/>
  <c r="AB384" i="1"/>
  <c r="AA384" i="1"/>
  <c r="G384" i="1"/>
  <c r="AK384" i="1" s="1"/>
  <c r="E384" i="1"/>
  <c r="F384" i="1" s="1"/>
  <c r="AR383" i="1"/>
  <c r="AN383" i="1"/>
  <c r="AK383" i="1"/>
  <c r="AC383" i="1"/>
  <c r="AB383" i="1"/>
  <c r="AA383" i="1"/>
  <c r="F383" i="1"/>
  <c r="G383" i="1" s="1"/>
  <c r="E383" i="1"/>
  <c r="AR382" i="1"/>
  <c r="AQ382" i="1"/>
  <c r="AN382" i="1"/>
  <c r="AD382" i="1"/>
  <c r="AC382" i="1"/>
  <c r="AB382" i="1"/>
  <c r="AM382" i="1" s="1"/>
  <c r="AA382" i="1"/>
  <c r="E382" i="1"/>
  <c r="F382" i="1" s="1"/>
  <c r="G382" i="1" s="1"/>
  <c r="AK382" i="1" s="1"/>
  <c r="AR381" i="1"/>
  <c r="AM381" i="1"/>
  <c r="AC381" i="1"/>
  <c r="AB381" i="1"/>
  <c r="AA381" i="1"/>
  <c r="F381" i="1"/>
  <c r="G381" i="1" s="1"/>
  <c r="AK381" i="1" s="1"/>
  <c r="E381" i="1"/>
  <c r="AR380" i="1"/>
  <c r="AN380" i="1"/>
  <c r="AC380" i="1"/>
  <c r="AB380" i="1"/>
  <c r="AA380" i="1"/>
  <c r="G380" i="1"/>
  <c r="AK380" i="1" s="1"/>
  <c r="E380" i="1"/>
  <c r="F380" i="1" s="1"/>
  <c r="AR379" i="1"/>
  <c r="AO379" i="1"/>
  <c r="AN379" i="1"/>
  <c r="AC379" i="1"/>
  <c r="AB379" i="1"/>
  <c r="AA379" i="1"/>
  <c r="AD379" i="1" s="1"/>
  <c r="AL379" i="1" s="1"/>
  <c r="F379" i="1"/>
  <c r="G379" i="1" s="1"/>
  <c r="AK379" i="1" s="1"/>
  <c r="E379" i="1"/>
  <c r="AR378" i="1"/>
  <c r="AN378" i="1"/>
  <c r="AL378" i="1"/>
  <c r="AD378" i="1"/>
  <c r="AO378" i="1" s="1"/>
  <c r="AC378" i="1"/>
  <c r="AQ378" i="1" s="1"/>
  <c r="AB378" i="1"/>
  <c r="AM378" i="1" s="1"/>
  <c r="AA378" i="1"/>
  <c r="G378" i="1"/>
  <c r="AK378" i="1" s="1"/>
  <c r="F378" i="1"/>
  <c r="E378" i="1"/>
  <c r="AR377" i="1"/>
  <c r="AM377" i="1"/>
  <c r="AC377" i="1"/>
  <c r="AB377" i="1"/>
  <c r="AA377" i="1"/>
  <c r="F377" i="1"/>
  <c r="G377" i="1" s="1"/>
  <c r="AK377" i="1" s="1"/>
  <c r="E377" i="1"/>
  <c r="AR376" i="1"/>
  <c r="AN376" i="1"/>
  <c r="AC376" i="1"/>
  <c r="AB376" i="1"/>
  <c r="AA376" i="1"/>
  <c r="E376" i="1"/>
  <c r="F376" i="1" s="1"/>
  <c r="G376" i="1" s="1"/>
  <c r="AK376" i="1" s="1"/>
  <c r="AR375" i="1"/>
  <c r="AC375" i="1"/>
  <c r="AB375" i="1"/>
  <c r="AA375" i="1"/>
  <c r="F375" i="1"/>
  <c r="G375" i="1" s="1"/>
  <c r="AK375" i="1" s="1"/>
  <c r="E375" i="1"/>
  <c r="AR374" i="1"/>
  <c r="AP374" i="1"/>
  <c r="AN374" i="1"/>
  <c r="AC374" i="1"/>
  <c r="AD374" i="1" s="1"/>
  <c r="AB374" i="1"/>
  <c r="AM374" i="1" s="1"/>
  <c r="AA374" i="1"/>
  <c r="E374" i="1"/>
  <c r="F374" i="1" s="1"/>
  <c r="G374" i="1" s="1"/>
  <c r="AK374" i="1" s="1"/>
  <c r="AR373" i="1"/>
  <c r="AN373" i="1"/>
  <c r="AM373" i="1"/>
  <c r="AC373" i="1"/>
  <c r="AB373" i="1"/>
  <c r="AA373" i="1"/>
  <c r="G373" i="1"/>
  <c r="AK373" i="1" s="1"/>
  <c r="F373" i="1"/>
  <c r="E373" i="1"/>
  <c r="AR372" i="1"/>
  <c r="AN372" i="1"/>
  <c r="AC372" i="1"/>
  <c r="AB372" i="1"/>
  <c r="AA372" i="1"/>
  <c r="G372" i="1"/>
  <c r="AK372" i="1" s="1"/>
  <c r="E372" i="1"/>
  <c r="F372" i="1" s="1"/>
  <c r="AR371" i="1"/>
  <c r="AN371" i="1"/>
  <c r="AK371" i="1"/>
  <c r="AC371" i="1"/>
  <c r="AB371" i="1"/>
  <c r="AA371" i="1"/>
  <c r="F371" i="1"/>
  <c r="G371" i="1" s="1"/>
  <c r="E371" i="1"/>
  <c r="AR370" i="1"/>
  <c r="AN370" i="1"/>
  <c r="AC370" i="1"/>
  <c r="AB370" i="1"/>
  <c r="AM370" i="1" s="1"/>
  <c r="AA370" i="1"/>
  <c r="E370" i="1"/>
  <c r="F370" i="1" s="1"/>
  <c r="G370" i="1" s="1"/>
  <c r="AK370" i="1" s="1"/>
  <c r="AR369" i="1"/>
  <c r="AM369" i="1"/>
  <c r="AC369" i="1"/>
  <c r="AB369" i="1"/>
  <c r="AA369" i="1"/>
  <c r="F369" i="1"/>
  <c r="G369" i="1" s="1"/>
  <c r="AK369" i="1" s="1"/>
  <c r="E369" i="1"/>
  <c r="AR368" i="1"/>
  <c r="AN368" i="1"/>
  <c r="AC368" i="1"/>
  <c r="AB368" i="1"/>
  <c r="AA368" i="1"/>
  <c r="G368" i="1"/>
  <c r="AK368" i="1" s="1"/>
  <c r="E368" i="1"/>
  <c r="F368" i="1" s="1"/>
  <c r="AR367" i="1"/>
  <c r="AO367" i="1"/>
  <c r="AN367" i="1"/>
  <c r="AC367" i="1"/>
  <c r="AB367" i="1"/>
  <c r="AA367" i="1"/>
  <c r="AD367" i="1" s="1"/>
  <c r="AL367" i="1" s="1"/>
  <c r="F367" i="1"/>
  <c r="G367" i="1" s="1"/>
  <c r="AK367" i="1" s="1"/>
  <c r="E367" i="1"/>
  <c r="AR366" i="1"/>
  <c r="AN366" i="1"/>
  <c r="AL366" i="1"/>
  <c r="AD366" i="1"/>
  <c r="AO366" i="1" s="1"/>
  <c r="AC366" i="1"/>
  <c r="AQ366" i="1" s="1"/>
  <c r="AB366" i="1"/>
  <c r="AM366" i="1" s="1"/>
  <c r="AA366" i="1"/>
  <c r="F366" i="1"/>
  <c r="G366" i="1" s="1"/>
  <c r="AK366" i="1" s="1"/>
  <c r="E366" i="1"/>
  <c r="AR365" i="1"/>
  <c r="AM365" i="1"/>
  <c r="AC365" i="1"/>
  <c r="AB365" i="1"/>
  <c r="AA365" i="1"/>
  <c r="F365" i="1"/>
  <c r="G365" i="1" s="1"/>
  <c r="AK365" i="1" s="1"/>
  <c r="E365" i="1"/>
  <c r="AR364" i="1"/>
  <c r="AN364" i="1"/>
  <c r="AC364" i="1"/>
  <c r="AB364" i="1"/>
  <c r="AA364" i="1"/>
  <c r="E364" i="1"/>
  <c r="F364" i="1" s="1"/>
  <c r="G364" i="1" s="1"/>
  <c r="AK364" i="1" s="1"/>
  <c r="AR363" i="1"/>
  <c r="AC363" i="1"/>
  <c r="AB363" i="1"/>
  <c r="AA363" i="1"/>
  <c r="F363" i="1"/>
  <c r="G363" i="1" s="1"/>
  <c r="AK363" i="1" s="1"/>
  <c r="E363" i="1"/>
  <c r="AR362" i="1"/>
  <c r="AP362" i="1"/>
  <c r="AN362" i="1"/>
  <c r="AC362" i="1"/>
  <c r="AD362" i="1" s="1"/>
  <c r="AB362" i="1"/>
  <c r="AM362" i="1" s="1"/>
  <c r="AA362" i="1"/>
  <c r="E362" i="1"/>
  <c r="F362" i="1" s="1"/>
  <c r="G362" i="1" s="1"/>
  <c r="AK362" i="1" s="1"/>
  <c r="AR361" i="1"/>
  <c r="AM361" i="1"/>
  <c r="AC361" i="1"/>
  <c r="AB361" i="1"/>
  <c r="AA361" i="1"/>
  <c r="G361" i="1"/>
  <c r="AK361" i="1" s="1"/>
  <c r="F361" i="1"/>
  <c r="E361" i="1"/>
  <c r="AR360" i="1"/>
  <c r="AN360" i="1"/>
  <c r="AC360" i="1"/>
  <c r="AB360" i="1"/>
  <c r="AA360" i="1"/>
  <c r="E360" i="1"/>
  <c r="F360" i="1" s="1"/>
  <c r="G360" i="1" s="1"/>
  <c r="AK360" i="1" s="1"/>
  <c r="AR359" i="1"/>
  <c r="AN359" i="1"/>
  <c r="AK359" i="1"/>
  <c r="AC359" i="1"/>
  <c r="AB359" i="1"/>
  <c r="AA359" i="1"/>
  <c r="F359" i="1"/>
  <c r="G359" i="1" s="1"/>
  <c r="E359" i="1"/>
  <c r="AR358" i="1"/>
  <c r="AN358" i="1"/>
  <c r="AC358" i="1"/>
  <c r="AB358" i="1"/>
  <c r="AM358" i="1" s="1"/>
  <c r="AA358" i="1"/>
  <c r="E358" i="1"/>
  <c r="F358" i="1" s="1"/>
  <c r="G358" i="1" s="1"/>
  <c r="AK358" i="1" s="1"/>
  <c r="AR357" i="1"/>
  <c r="AM357" i="1"/>
  <c r="AC357" i="1"/>
  <c r="AB357" i="1"/>
  <c r="AA357" i="1"/>
  <c r="F357" i="1"/>
  <c r="G357" i="1" s="1"/>
  <c r="AK357" i="1" s="1"/>
  <c r="E357" i="1"/>
  <c r="AR356" i="1"/>
  <c r="AC356" i="1"/>
  <c r="AB356" i="1"/>
  <c r="AM356" i="1" s="1"/>
  <c r="AA356" i="1"/>
  <c r="G356" i="1"/>
  <c r="AK356" i="1" s="1"/>
  <c r="E356" i="1"/>
  <c r="F356" i="1" s="1"/>
  <c r="AR355" i="1"/>
  <c r="AM355" i="1"/>
  <c r="AC355" i="1"/>
  <c r="AB355" i="1"/>
  <c r="AA355" i="1"/>
  <c r="AN355" i="1" s="1"/>
  <c r="E355" i="1"/>
  <c r="F355" i="1" s="1"/>
  <c r="G355" i="1" s="1"/>
  <c r="AK355" i="1" s="1"/>
  <c r="AR354" i="1"/>
  <c r="AC354" i="1"/>
  <c r="AB354" i="1"/>
  <c r="AA354" i="1"/>
  <c r="G354" i="1"/>
  <c r="AK354" i="1" s="1"/>
  <c r="E354" i="1"/>
  <c r="F354" i="1" s="1"/>
  <c r="AR353" i="1"/>
  <c r="AM353" i="1"/>
  <c r="AC353" i="1"/>
  <c r="AB353" i="1"/>
  <c r="AA353" i="1"/>
  <c r="AN353" i="1" s="1"/>
  <c r="E353" i="1"/>
  <c r="F353" i="1" s="1"/>
  <c r="G353" i="1" s="1"/>
  <c r="AK353" i="1" s="1"/>
  <c r="AR352" i="1"/>
  <c r="AN352" i="1"/>
  <c r="AC352" i="1"/>
  <c r="AB352" i="1"/>
  <c r="AA352" i="1"/>
  <c r="G352" i="1"/>
  <c r="AK352" i="1" s="1"/>
  <c r="E352" i="1"/>
  <c r="F352" i="1" s="1"/>
  <c r="AR351" i="1"/>
  <c r="AM351" i="1"/>
  <c r="AC351" i="1"/>
  <c r="AB351" i="1"/>
  <c r="AA351" i="1"/>
  <c r="AN351" i="1" s="1"/>
  <c r="E351" i="1"/>
  <c r="F351" i="1" s="1"/>
  <c r="G351" i="1" s="1"/>
  <c r="AK351" i="1" s="1"/>
  <c r="AR350" i="1"/>
  <c r="AN350" i="1"/>
  <c r="AC350" i="1"/>
  <c r="AB350" i="1"/>
  <c r="AA350" i="1"/>
  <c r="G350" i="1"/>
  <c r="AK350" i="1" s="1"/>
  <c r="E350" i="1"/>
  <c r="F350" i="1" s="1"/>
  <c r="AR349" i="1"/>
  <c r="AM349" i="1"/>
  <c r="AC349" i="1"/>
  <c r="AB349" i="1"/>
  <c r="AA349" i="1"/>
  <c r="AN349" i="1" s="1"/>
  <c r="E349" i="1"/>
  <c r="F349" i="1" s="1"/>
  <c r="G349" i="1" s="1"/>
  <c r="AK349" i="1" s="1"/>
  <c r="AR348" i="1"/>
  <c r="AC348" i="1"/>
  <c r="AB348" i="1"/>
  <c r="AA348" i="1"/>
  <c r="G348" i="1"/>
  <c r="AK348" i="1" s="1"/>
  <c r="E348" i="1"/>
  <c r="F348" i="1" s="1"/>
  <c r="AR347" i="1"/>
  <c r="AM347" i="1"/>
  <c r="AC347" i="1"/>
  <c r="AB347" i="1"/>
  <c r="AA347" i="1"/>
  <c r="AN347" i="1" s="1"/>
  <c r="E347" i="1"/>
  <c r="F347" i="1" s="1"/>
  <c r="G347" i="1" s="1"/>
  <c r="AK347" i="1" s="1"/>
  <c r="AR346" i="1"/>
  <c r="AN346" i="1"/>
  <c r="AC346" i="1"/>
  <c r="AB346" i="1"/>
  <c r="AA346" i="1"/>
  <c r="G346" i="1"/>
  <c r="AK346" i="1" s="1"/>
  <c r="E346" i="1"/>
  <c r="F346" i="1" s="1"/>
  <c r="AR345" i="1"/>
  <c r="AM345" i="1"/>
  <c r="AC345" i="1"/>
  <c r="AB345" i="1"/>
  <c r="AA345" i="1"/>
  <c r="AN345" i="1" s="1"/>
  <c r="E345" i="1"/>
  <c r="F345" i="1" s="1"/>
  <c r="G345" i="1" s="1"/>
  <c r="AK345" i="1" s="1"/>
  <c r="AR344" i="1"/>
  <c r="AN344" i="1"/>
  <c r="AC344" i="1"/>
  <c r="AB344" i="1"/>
  <c r="AA344" i="1"/>
  <c r="G344" i="1"/>
  <c r="AK344" i="1" s="1"/>
  <c r="E344" i="1"/>
  <c r="F344" i="1" s="1"/>
  <c r="AR343" i="1"/>
  <c r="AM343" i="1"/>
  <c r="AC343" i="1"/>
  <c r="AB343" i="1"/>
  <c r="AA343" i="1"/>
  <c r="AN343" i="1" s="1"/>
  <c r="E343" i="1"/>
  <c r="F343" i="1" s="1"/>
  <c r="G343" i="1" s="1"/>
  <c r="AK343" i="1" s="1"/>
  <c r="AR342" i="1"/>
  <c r="AC342" i="1"/>
  <c r="AB342" i="1"/>
  <c r="AA342" i="1"/>
  <c r="G342" i="1"/>
  <c r="AK342" i="1" s="1"/>
  <c r="E342" i="1"/>
  <c r="F342" i="1" s="1"/>
  <c r="AR341" i="1"/>
  <c r="AM341" i="1"/>
  <c r="AC341" i="1"/>
  <c r="AB341" i="1"/>
  <c r="AA341" i="1"/>
  <c r="AN341" i="1" s="1"/>
  <c r="E341" i="1"/>
  <c r="F341" i="1" s="1"/>
  <c r="G341" i="1" s="1"/>
  <c r="AK341" i="1" s="1"/>
  <c r="AR340" i="1"/>
  <c r="AN340" i="1"/>
  <c r="AC340" i="1"/>
  <c r="AB340" i="1"/>
  <c r="AA340" i="1"/>
  <c r="G340" i="1"/>
  <c r="AK340" i="1" s="1"/>
  <c r="E340" i="1"/>
  <c r="F340" i="1" s="1"/>
  <c r="AR339" i="1"/>
  <c r="AM339" i="1"/>
  <c r="AC339" i="1"/>
  <c r="AB339" i="1"/>
  <c r="AA339" i="1"/>
  <c r="AN339" i="1" s="1"/>
  <c r="E339" i="1"/>
  <c r="F339" i="1" s="1"/>
  <c r="G339" i="1" s="1"/>
  <c r="AK339" i="1" s="1"/>
  <c r="AR338" i="1"/>
  <c r="AN338" i="1"/>
  <c r="AC338" i="1"/>
  <c r="AB338" i="1"/>
  <c r="AA338" i="1"/>
  <c r="G338" i="1"/>
  <c r="AK338" i="1" s="1"/>
  <c r="E338" i="1"/>
  <c r="F338" i="1" s="1"/>
  <c r="AR337" i="1"/>
  <c r="AM337" i="1"/>
  <c r="AC337" i="1"/>
  <c r="AB337" i="1"/>
  <c r="AA337" i="1"/>
  <c r="AN337" i="1" s="1"/>
  <c r="E337" i="1"/>
  <c r="F337" i="1" s="1"/>
  <c r="G337" i="1" s="1"/>
  <c r="AK337" i="1" s="1"/>
  <c r="AR336" i="1"/>
  <c r="AC336" i="1"/>
  <c r="AB336" i="1"/>
  <c r="AA336" i="1"/>
  <c r="G336" i="1"/>
  <c r="AK336" i="1" s="1"/>
  <c r="E336" i="1"/>
  <c r="F336" i="1" s="1"/>
  <c r="AR335" i="1"/>
  <c r="AM335" i="1"/>
  <c r="AC335" i="1"/>
  <c r="AB335" i="1"/>
  <c r="AA335" i="1"/>
  <c r="AN335" i="1" s="1"/>
  <c r="E335" i="1"/>
  <c r="F335" i="1" s="1"/>
  <c r="G335" i="1" s="1"/>
  <c r="AK335" i="1" s="1"/>
  <c r="AR334" i="1"/>
  <c r="AN334" i="1"/>
  <c r="AC334" i="1"/>
  <c r="AB334" i="1"/>
  <c r="AA334" i="1"/>
  <c r="G334" i="1"/>
  <c r="AK334" i="1" s="1"/>
  <c r="E334" i="1"/>
  <c r="F334" i="1" s="1"/>
  <c r="AR333" i="1"/>
  <c r="AM333" i="1"/>
  <c r="AC333" i="1"/>
  <c r="AB333" i="1"/>
  <c r="AA333" i="1"/>
  <c r="AN333" i="1" s="1"/>
  <c r="E333" i="1"/>
  <c r="F333" i="1" s="1"/>
  <c r="G333" i="1" s="1"/>
  <c r="AK333" i="1" s="1"/>
  <c r="AR332" i="1"/>
  <c r="AN332" i="1"/>
  <c r="AC332" i="1"/>
  <c r="AB332" i="1"/>
  <c r="AA332" i="1"/>
  <c r="G332" i="1"/>
  <c r="AK332" i="1" s="1"/>
  <c r="E332" i="1"/>
  <c r="F332" i="1" s="1"/>
  <c r="AR331" i="1"/>
  <c r="AM331" i="1"/>
  <c r="AC331" i="1"/>
  <c r="AB331" i="1"/>
  <c r="AA331" i="1"/>
  <c r="AN331" i="1" s="1"/>
  <c r="E331" i="1"/>
  <c r="F331" i="1" s="1"/>
  <c r="G331" i="1" s="1"/>
  <c r="AK331" i="1" s="1"/>
  <c r="AR330" i="1"/>
  <c r="AC330" i="1"/>
  <c r="AB330" i="1"/>
  <c r="AA330" i="1"/>
  <c r="G330" i="1"/>
  <c r="AK330" i="1" s="1"/>
  <c r="E330" i="1"/>
  <c r="F330" i="1" s="1"/>
  <c r="AR329" i="1"/>
  <c r="AM329" i="1"/>
  <c r="AC329" i="1"/>
  <c r="AB329" i="1"/>
  <c r="AA329" i="1"/>
  <c r="AN329" i="1" s="1"/>
  <c r="E329" i="1"/>
  <c r="F329" i="1" s="1"/>
  <c r="G329" i="1" s="1"/>
  <c r="AK329" i="1" s="1"/>
  <c r="AR328" i="1"/>
  <c r="AN328" i="1"/>
  <c r="AC328" i="1"/>
  <c r="AB328" i="1"/>
  <c r="AA328" i="1"/>
  <c r="G328" i="1"/>
  <c r="AK328" i="1" s="1"/>
  <c r="E328" i="1"/>
  <c r="F328" i="1" s="1"/>
  <c r="AR327" i="1"/>
  <c r="AM327" i="1"/>
  <c r="AC327" i="1"/>
  <c r="AB327" i="1"/>
  <c r="AA327" i="1"/>
  <c r="AN327" i="1" s="1"/>
  <c r="E327" i="1"/>
  <c r="F327" i="1" s="1"/>
  <c r="G327" i="1" s="1"/>
  <c r="AK327" i="1" s="1"/>
  <c r="AR326" i="1"/>
  <c r="AN326" i="1"/>
  <c r="AC326" i="1"/>
  <c r="AB326" i="1"/>
  <c r="AA326" i="1"/>
  <c r="G326" i="1"/>
  <c r="AK326" i="1" s="1"/>
  <c r="E326" i="1"/>
  <c r="F326" i="1" s="1"/>
  <c r="AR325" i="1"/>
  <c r="AM325" i="1"/>
  <c r="AC325" i="1"/>
  <c r="AB325" i="1"/>
  <c r="AA325" i="1"/>
  <c r="AN325" i="1" s="1"/>
  <c r="E325" i="1"/>
  <c r="F325" i="1" s="1"/>
  <c r="G325" i="1" s="1"/>
  <c r="AK325" i="1" s="1"/>
  <c r="AR324" i="1"/>
  <c r="AC324" i="1"/>
  <c r="AB324" i="1"/>
  <c r="AA324" i="1"/>
  <c r="G324" i="1"/>
  <c r="AK324" i="1" s="1"/>
  <c r="E324" i="1"/>
  <c r="F324" i="1" s="1"/>
  <c r="AR323" i="1"/>
  <c r="AM323" i="1"/>
  <c r="AC323" i="1"/>
  <c r="AB323" i="1"/>
  <c r="AA323" i="1"/>
  <c r="AN323" i="1" s="1"/>
  <c r="E323" i="1"/>
  <c r="F323" i="1" s="1"/>
  <c r="G323" i="1" s="1"/>
  <c r="AK323" i="1" s="1"/>
  <c r="AR322" i="1"/>
  <c r="AN322" i="1"/>
  <c r="AC322" i="1"/>
  <c r="AB322" i="1"/>
  <c r="AA322" i="1"/>
  <c r="G322" i="1"/>
  <c r="AK322" i="1" s="1"/>
  <c r="E322" i="1"/>
  <c r="F322" i="1" s="1"/>
  <c r="AR321" i="1"/>
  <c r="AM321" i="1"/>
  <c r="AC321" i="1"/>
  <c r="AB321" i="1"/>
  <c r="AA321" i="1"/>
  <c r="AN321" i="1" s="1"/>
  <c r="E321" i="1"/>
  <c r="F321" i="1" s="1"/>
  <c r="G321" i="1" s="1"/>
  <c r="AK321" i="1" s="1"/>
  <c r="AR320" i="1"/>
  <c r="AN320" i="1"/>
  <c r="AC320" i="1"/>
  <c r="AB320" i="1"/>
  <c r="AA320" i="1"/>
  <c r="G320" i="1"/>
  <c r="AK320" i="1" s="1"/>
  <c r="E320" i="1"/>
  <c r="F320" i="1" s="1"/>
  <c r="AR319" i="1"/>
  <c r="AM319" i="1"/>
  <c r="AC319" i="1"/>
  <c r="AB319" i="1"/>
  <c r="AA319" i="1"/>
  <c r="AN319" i="1" s="1"/>
  <c r="E319" i="1"/>
  <c r="F319" i="1" s="1"/>
  <c r="G319" i="1" s="1"/>
  <c r="AK319" i="1" s="1"/>
  <c r="AR318" i="1"/>
  <c r="AC318" i="1"/>
  <c r="AB318" i="1"/>
  <c r="AA318" i="1"/>
  <c r="G318" i="1"/>
  <c r="AK318" i="1" s="1"/>
  <c r="E318" i="1"/>
  <c r="F318" i="1" s="1"/>
  <c r="AR317" i="1"/>
  <c r="AM317" i="1"/>
  <c r="AC317" i="1"/>
  <c r="AB317" i="1"/>
  <c r="AA317" i="1"/>
  <c r="AN317" i="1" s="1"/>
  <c r="E317" i="1"/>
  <c r="F317" i="1" s="1"/>
  <c r="G317" i="1" s="1"/>
  <c r="AK317" i="1" s="1"/>
  <c r="AR316" i="1"/>
  <c r="AN316" i="1"/>
  <c r="AC316" i="1"/>
  <c r="AB316" i="1"/>
  <c r="AA316" i="1"/>
  <c r="G316" i="1"/>
  <c r="AK316" i="1" s="1"/>
  <c r="E316" i="1"/>
  <c r="F316" i="1" s="1"/>
  <c r="AR315" i="1"/>
  <c r="AM315" i="1"/>
  <c r="AC315" i="1"/>
  <c r="AB315" i="1"/>
  <c r="AA315" i="1"/>
  <c r="AN315" i="1" s="1"/>
  <c r="E315" i="1"/>
  <c r="F315" i="1" s="1"/>
  <c r="G315" i="1" s="1"/>
  <c r="AK315" i="1" s="1"/>
  <c r="AR314" i="1"/>
  <c r="AN314" i="1"/>
  <c r="AC314" i="1"/>
  <c r="AB314" i="1"/>
  <c r="AA314" i="1"/>
  <c r="G314" i="1"/>
  <c r="AK314" i="1" s="1"/>
  <c r="E314" i="1"/>
  <c r="F314" i="1" s="1"/>
  <c r="AR313" i="1"/>
  <c r="AM313" i="1"/>
  <c r="AC313" i="1"/>
  <c r="AB313" i="1"/>
  <c r="AA313" i="1"/>
  <c r="AN313" i="1" s="1"/>
  <c r="E313" i="1"/>
  <c r="F313" i="1" s="1"/>
  <c r="G313" i="1" s="1"/>
  <c r="AK313" i="1" s="1"/>
  <c r="AR312" i="1"/>
  <c r="AC312" i="1"/>
  <c r="AB312" i="1"/>
  <c r="AA312" i="1"/>
  <c r="G312" i="1"/>
  <c r="AK312" i="1" s="1"/>
  <c r="E312" i="1"/>
  <c r="F312" i="1" s="1"/>
  <c r="AR311" i="1"/>
  <c r="AM311" i="1"/>
  <c r="AC311" i="1"/>
  <c r="AB311" i="1"/>
  <c r="AA311" i="1"/>
  <c r="AN311" i="1" s="1"/>
  <c r="E311" i="1"/>
  <c r="F311" i="1" s="1"/>
  <c r="G311" i="1" s="1"/>
  <c r="AK311" i="1" s="1"/>
  <c r="AR310" i="1"/>
  <c r="AN310" i="1"/>
  <c r="AC310" i="1"/>
  <c r="AB310" i="1"/>
  <c r="AA310" i="1"/>
  <c r="G310" i="1"/>
  <c r="AK310" i="1" s="1"/>
  <c r="E310" i="1"/>
  <c r="F310" i="1" s="1"/>
  <c r="AR309" i="1"/>
  <c r="AM309" i="1"/>
  <c r="AC309" i="1"/>
  <c r="AB309" i="1"/>
  <c r="AA309" i="1"/>
  <c r="AN309" i="1" s="1"/>
  <c r="E309" i="1"/>
  <c r="F309" i="1" s="1"/>
  <c r="G309" i="1" s="1"/>
  <c r="AK309" i="1" s="1"/>
  <c r="AR308" i="1"/>
  <c r="AN308" i="1"/>
  <c r="AC308" i="1"/>
  <c r="AB308" i="1"/>
  <c r="AA308" i="1"/>
  <c r="G308" i="1"/>
  <c r="AK308" i="1" s="1"/>
  <c r="E308" i="1"/>
  <c r="F308" i="1" s="1"/>
  <c r="AR307" i="1"/>
  <c r="AM307" i="1"/>
  <c r="AC307" i="1"/>
  <c r="AB307" i="1"/>
  <c r="AA307" i="1"/>
  <c r="AN307" i="1" s="1"/>
  <c r="E307" i="1"/>
  <c r="F307" i="1" s="1"/>
  <c r="G307" i="1" s="1"/>
  <c r="AK307" i="1" s="1"/>
  <c r="AR306" i="1"/>
  <c r="AC306" i="1"/>
  <c r="AB306" i="1"/>
  <c r="AA306" i="1"/>
  <c r="G306" i="1"/>
  <c r="AK306" i="1" s="1"/>
  <c r="E306" i="1"/>
  <c r="F306" i="1" s="1"/>
  <c r="AR305" i="1"/>
  <c r="AM305" i="1"/>
  <c r="AC305" i="1"/>
  <c r="AB305" i="1"/>
  <c r="AA305" i="1"/>
  <c r="AN305" i="1" s="1"/>
  <c r="E305" i="1"/>
  <c r="F305" i="1" s="1"/>
  <c r="G305" i="1" s="1"/>
  <c r="AK305" i="1" s="1"/>
  <c r="AR304" i="1"/>
  <c r="AN304" i="1"/>
  <c r="AC304" i="1"/>
  <c r="AB304" i="1"/>
  <c r="AA304" i="1"/>
  <c r="G304" i="1"/>
  <c r="AK304" i="1" s="1"/>
  <c r="E304" i="1"/>
  <c r="F304" i="1" s="1"/>
  <c r="AR303" i="1"/>
  <c r="AM303" i="1"/>
  <c r="AC303" i="1"/>
  <c r="AB303" i="1"/>
  <c r="AA303" i="1"/>
  <c r="AN303" i="1" s="1"/>
  <c r="E303" i="1"/>
  <c r="F303" i="1" s="1"/>
  <c r="G303" i="1" s="1"/>
  <c r="AK303" i="1" s="1"/>
  <c r="AR302" i="1"/>
  <c r="AN302" i="1"/>
  <c r="AC302" i="1"/>
  <c r="AB302" i="1"/>
  <c r="AA302" i="1"/>
  <c r="G302" i="1"/>
  <c r="AK302" i="1" s="1"/>
  <c r="E302" i="1"/>
  <c r="F302" i="1" s="1"/>
  <c r="AR301" i="1"/>
  <c r="AM301" i="1"/>
  <c r="AC301" i="1"/>
  <c r="AB301" i="1"/>
  <c r="AA301" i="1"/>
  <c r="AN301" i="1" s="1"/>
  <c r="E301" i="1"/>
  <c r="F301" i="1" s="1"/>
  <c r="G301" i="1" s="1"/>
  <c r="AK301" i="1" s="1"/>
  <c r="AR300" i="1"/>
  <c r="AC300" i="1"/>
  <c r="AB300" i="1"/>
  <c r="AA300" i="1"/>
  <c r="G300" i="1"/>
  <c r="AK300" i="1" s="1"/>
  <c r="E300" i="1"/>
  <c r="F300" i="1" s="1"/>
  <c r="AR299" i="1"/>
  <c r="AM299" i="1"/>
  <c r="AC299" i="1"/>
  <c r="AB299" i="1"/>
  <c r="AA299" i="1"/>
  <c r="AN299" i="1" s="1"/>
  <c r="F299" i="1"/>
  <c r="G299" i="1" s="1"/>
  <c r="AK299" i="1" s="1"/>
  <c r="E299" i="1"/>
  <c r="AR298" i="1"/>
  <c r="AO298" i="1"/>
  <c r="AC298" i="1"/>
  <c r="AB298" i="1"/>
  <c r="AA298" i="1"/>
  <c r="AD298" i="1" s="1"/>
  <c r="AL298" i="1" s="1"/>
  <c r="G298" i="1"/>
  <c r="AK298" i="1" s="1"/>
  <c r="E298" i="1"/>
  <c r="F298" i="1" s="1"/>
  <c r="AR297" i="1"/>
  <c r="AM297" i="1"/>
  <c r="AC297" i="1"/>
  <c r="AB297" i="1"/>
  <c r="AA297" i="1"/>
  <c r="AN297" i="1" s="1"/>
  <c r="F297" i="1"/>
  <c r="G297" i="1" s="1"/>
  <c r="AK297" i="1" s="1"/>
  <c r="E297" i="1"/>
  <c r="AR296" i="1"/>
  <c r="AN296" i="1"/>
  <c r="AC296" i="1"/>
  <c r="AB296" i="1"/>
  <c r="AA296" i="1"/>
  <c r="G296" i="1"/>
  <c r="AK296" i="1" s="1"/>
  <c r="E296" i="1"/>
  <c r="F296" i="1" s="1"/>
  <c r="AR295" i="1"/>
  <c r="AM295" i="1"/>
  <c r="AC295" i="1"/>
  <c r="AB295" i="1"/>
  <c r="AA295" i="1"/>
  <c r="AN295" i="1" s="1"/>
  <c r="F295" i="1"/>
  <c r="G295" i="1" s="1"/>
  <c r="AK295" i="1" s="1"/>
  <c r="E295" i="1"/>
  <c r="AR294" i="1"/>
  <c r="AN294" i="1"/>
  <c r="AC294" i="1"/>
  <c r="AB294" i="1"/>
  <c r="AA294" i="1"/>
  <c r="G294" i="1"/>
  <c r="AK294" i="1" s="1"/>
  <c r="E294" i="1"/>
  <c r="F294" i="1" s="1"/>
  <c r="AR293" i="1"/>
  <c r="AM293" i="1"/>
  <c r="AC293" i="1"/>
  <c r="AB293" i="1"/>
  <c r="AA293" i="1"/>
  <c r="AN293" i="1" s="1"/>
  <c r="F293" i="1"/>
  <c r="G293" i="1" s="1"/>
  <c r="AK293" i="1" s="1"/>
  <c r="E293" i="1"/>
  <c r="AR292" i="1"/>
  <c r="AN292" i="1"/>
  <c r="AC292" i="1"/>
  <c r="AB292" i="1"/>
  <c r="AA292" i="1"/>
  <c r="G292" i="1"/>
  <c r="AK292" i="1" s="1"/>
  <c r="E292" i="1"/>
  <c r="F292" i="1" s="1"/>
  <c r="AR291" i="1"/>
  <c r="AM291" i="1"/>
  <c r="AC291" i="1"/>
  <c r="AB291" i="1"/>
  <c r="AA291" i="1"/>
  <c r="AN291" i="1" s="1"/>
  <c r="F291" i="1"/>
  <c r="G291" i="1" s="1"/>
  <c r="AK291" i="1" s="1"/>
  <c r="E291" i="1"/>
  <c r="AR290" i="1"/>
  <c r="AC290" i="1"/>
  <c r="AB290" i="1"/>
  <c r="AA290" i="1"/>
  <c r="G290" i="1"/>
  <c r="AK290" i="1" s="1"/>
  <c r="E290" i="1"/>
  <c r="F290" i="1" s="1"/>
  <c r="AR289" i="1"/>
  <c r="AM289" i="1"/>
  <c r="AC289" i="1"/>
  <c r="AB289" i="1"/>
  <c r="AA289" i="1"/>
  <c r="AN289" i="1" s="1"/>
  <c r="F289" i="1"/>
  <c r="G289" i="1" s="1"/>
  <c r="AK289" i="1" s="1"/>
  <c r="E289" i="1"/>
  <c r="AR288" i="1"/>
  <c r="AC288" i="1"/>
  <c r="AB288" i="1"/>
  <c r="AA288" i="1"/>
  <c r="G288" i="1"/>
  <c r="AK288" i="1" s="1"/>
  <c r="E288" i="1"/>
  <c r="F288" i="1" s="1"/>
  <c r="AR287" i="1"/>
  <c r="AM287" i="1"/>
  <c r="AC287" i="1"/>
  <c r="AB287" i="1"/>
  <c r="AA287" i="1"/>
  <c r="AN287" i="1" s="1"/>
  <c r="F287" i="1"/>
  <c r="G287" i="1" s="1"/>
  <c r="AK287" i="1" s="1"/>
  <c r="E287" i="1"/>
  <c r="AR286" i="1"/>
  <c r="AO286" i="1"/>
  <c r="AN286" i="1"/>
  <c r="AC286" i="1"/>
  <c r="AB286" i="1"/>
  <c r="AA286" i="1"/>
  <c r="AD286" i="1" s="1"/>
  <c r="AL286" i="1" s="1"/>
  <c r="G286" i="1"/>
  <c r="AK286" i="1" s="1"/>
  <c r="E286" i="1"/>
  <c r="F286" i="1" s="1"/>
  <c r="AR285" i="1"/>
  <c r="AM285" i="1"/>
  <c r="AC285" i="1"/>
  <c r="AB285" i="1"/>
  <c r="AA285" i="1"/>
  <c r="AN285" i="1" s="1"/>
  <c r="F285" i="1"/>
  <c r="G285" i="1" s="1"/>
  <c r="AK285" i="1" s="1"/>
  <c r="E285" i="1"/>
  <c r="AR284" i="1"/>
  <c r="AN284" i="1"/>
  <c r="AC284" i="1"/>
  <c r="AB284" i="1"/>
  <c r="AA284" i="1"/>
  <c r="G284" i="1"/>
  <c r="AK284" i="1" s="1"/>
  <c r="E284" i="1"/>
  <c r="F284" i="1" s="1"/>
  <c r="AR283" i="1"/>
  <c r="AM283" i="1"/>
  <c r="AC283" i="1"/>
  <c r="AB283" i="1"/>
  <c r="AA283" i="1"/>
  <c r="AN283" i="1" s="1"/>
  <c r="F283" i="1"/>
  <c r="G283" i="1" s="1"/>
  <c r="AK283" i="1" s="1"/>
  <c r="E283" i="1"/>
  <c r="AR282" i="1"/>
  <c r="AN282" i="1"/>
  <c r="AC282" i="1"/>
  <c r="AB282" i="1"/>
  <c r="AA282" i="1"/>
  <c r="G282" i="1"/>
  <c r="AK282" i="1" s="1"/>
  <c r="E282" i="1"/>
  <c r="F282" i="1" s="1"/>
  <c r="AR281" i="1"/>
  <c r="AM281" i="1"/>
  <c r="AC281" i="1"/>
  <c r="AB281" i="1"/>
  <c r="AA281" i="1"/>
  <c r="AN281" i="1" s="1"/>
  <c r="F281" i="1"/>
  <c r="G281" i="1" s="1"/>
  <c r="AK281" i="1" s="1"/>
  <c r="E281" i="1"/>
  <c r="AR280" i="1"/>
  <c r="AC280" i="1"/>
  <c r="AB280" i="1"/>
  <c r="AA280" i="1"/>
  <c r="G280" i="1"/>
  <c r="AK280" i="1" s="1"/>
  <c r="E280" i="1"/>
  <c r="F280" i="1" s="1"/>
  <c r="AR279" i="1"/>
  <c r="AM279" i="1"/>
  <c r="AC279" i="1"/>
  <c r="AB279" i="1"/>
  <c r="AA279" i="1"/>
  <c r="AN279" i="1" s="1"/>
  <c r="F279" i="1"/>
  <c r="G279" i="1" s="1"/>
  <c r="AK279" i="1" s="1"/>
  <c r="E279" i="1"/>
  <c r="AR278" i="1"/>
  <c r="AC278" i="1"/>
  <c r="AB278" i="1"/>
  <c r="AA278" i="1"/>
  <c r="G278" i="1"/>
  <c r="AK278" i="1" s="1"/>
  <c r="E278" i="1"/>
  <c r="F278" i="1" s="1"/>
  <c r="AR277" i="1"/>
  <c r="AM277" i="1"/>
  <c r="AC277" i="1"/>
  <c r="AB277" i="1"/>
  <c r="AA277" i="1"/>
  <c r="AN277" i="1" s="1"/>
  <c r="F277" i="1"/>
  <c r="G277" i="1" s="1"/>
  <c r="AK277" i="1" s="1"/>
  <c r="E277" i="1"/>
  <c r="AR276" i="1"/>
  <c r="AC276" i="1"/>
  <c r="AB276" i="1"/>
  <c r="AA276" i="1"/>
  <c r="G276" i="1"/>
  <c r="AK276" i="1" s="1"/>
  <c r="E276" i="1"/>
  <c r="F276" i="1" s="1"/>
  <c r="AR275" i="1"/>
  <c r="AM275" i="1"/>
  <c r="AC275" i="1"/>
  <c r="AB275" i="1"/>
  <c r="AA275" i="1"/>
  <c r="AN275" i="1" s="1"/>
  <c r="F275" i="1"/>
  <c r="G275" i="1" s="1"/>
  <c r="AK275" i="1" s="1"/>
  <c r="E275" i="1"/>
  <c r="AR274" i="1"/>
  <c r="AO274" i="1"/>
  <c r="AN274" i="1"/>
  <c r="AC274" i="1"/>
  <c r="AB274" i="1"/>
  <c r="AA274" i="1"/>
  <c r="AD274" i="1" s="1"/>
  <c r="AL274" i="1" s="1"/>
  <c r="G274" i="1"/>
  <c r="AK274" i="1" s="1"/>
  <c r="E274" i="1"/>
  <c r="F274" i="1" s="1"/>
  <c r="AR273" i="1"/>
  <c r="AM273" i="1"/>
  <c r="AC273" i="1"/>
  <c r="AB273" i="1"/>
  <c r="AA273" i="1"/>
  <c r="AN273" i="1" s="1"/>
  <c r="F273" i="1"/>
  <c r="G273" i="1" s="1"/>
  <c r="AK273" i="1" s="1"/>
  <c r="E273" i="1"/>
  <c r="AR272" i="1"/>
  <c r="AN272" i="1"/>
  <c r="AC272" i="1"/>
  <c r="AB272" i="1"/>
  <c r="AA272" i="1"/>
  <c r="G272" i="1"/>
  <c r="AK272" i="1" s="1"/>
  <c r="E272" i="1"/>
  <c r="F272" i="1" s="1"/>
  <c r="AR271" i="1"/>
  <c r="AM271" i="1"/>
  <c r="AC271" i="1"/>
  <c r="AB271" i="1"/>
  <c r="AA271" i="1"/>
  <c r="AN271" i="1" s="1"/>
  <c r="F271" i="1"/>
  <c r="G271" i="1" s="1"/>
  <c r="AK271" i="1" s="1"/>
  <c r="E271" i="1"/>
  <c r="AR270" i="1"/>
  <c r="AN270" i="1"/>
  <c r="AC270" i="1"/>
  <c r="AB270" i="1"/>
  <c r="AA270" i="1"/>
  <c r="G270" i="1"/>
  <c r="AK270" i="1" s="1"/>
  <c r="E270" i="1"/>
  <c r="F270" i="1" s="1"/>
  <c r="AR269" i="1"/>
  <c r="AM269" i="1"/>
  <c r="AC269" i="1"/>
  <c r="AB269" i="1"/>
  <c r="AA269" i="1"/>
  <c r="AN269" i="1" s="1"/>
  <c r="F269" i="1"/>
  <c r="G269" i="1" s="1"/>
  <c r="AK269" i="1" s="1"/>
  <c r="E269" i="1"/>
  <c r="AR268" i="1"/>
  <c r="AC268" i="1"/>
  <c r="AB268" i="1"/>
  <c r="AA268" i="1"/>
  <c r="G268" i="1"/>
  <c r="AK268" i="1" s="1"/>
  <c r="E268" i="1"/>
  <c r="F268" i="1" s="1"/>
  <c r="AR267" i="1"/>
  <c r="AM267" i="1"/>
  <c r="AC267" i="1"/>
  <c r="AB267" i="1"/>
  <c r="AA267" i="1"/>
  <c r="AN267" i="1" s="1"/>
  <c r="F267" i="1"/>
  <c r="G267" i="1" s="1"/>
  <c r="AK267" i="1" s="1"/>
  <c r="E267" i="1"/>
  <c r="AR266" i="1"/>
  <c r="AC266" i="1"/>
  <c r="AB266" i="1"/>
  <c r="AA266" i="1"/>
  <c r="G266" i="1"/>
  <c r="AK266" i="1" s="1"/>
  <c r="E266" i="1"/>
  <c r="F266" i="1" s="1"/>
  <c r="AR265" i="1"/>
  <c r="AM265" i="1"/>
  <c r="AC265" i="1"/>
  <c r="AB265" i="1"/>
  <c r="AA265" i="1"/>
  <c r="AN265" i="1" s="1"/>
  <c r="F265" i="1"/>
  <c r="G265" i="1" s="1"/>
  <c r="AK265" i="1" s="1"/>
  <c r="E265" i="1"/>
  <c r="AR264" i="1"/>
  <c r="AC264" i="1"/>
  <c r="AB264" i="1"/>
  <c r="AA264" i="1"/>
  <c r="G264" i="1"/>
  <c r="AK264" i="1" s="1"/>
  <c r="E264" i="1"/>
  <c r="F264" i="1" s="1"/>
  <c r="AR263" i="1"/>
  <c r="AM263" i="1"/>
  <c r="AC263" i="1"/>
  <c r="AB263" i="1"/>
  <c r="AA263" i="1"/>
  <c r="AN263" i="1" s="1"/>
  <c r="F263" i="1"/>
  <c r="G263" i="1" s="1"/>
  <c r="AK263" i="1" s="1"/>
  <c r="E263" i="1"/>
  <c r="AR262" i="1"/>
  <c r="AO262" i="1"/>
  <c r="AN262" i="1"/>
  <c r="AC262" i="1"/>
  <c r="AB262" i="1"/>
  <c r="AA262" i="1"/>
  <c r="AD262" i="1" s="1"/>
  <c r="AL262" i="1" s="1"/>
  <c r="G262" i="1"/>
  <c r="AK262" i="1" s="1"/>
  <c r="E262" i="1"/>
  <c r="F262" i="1" s="1"/>
  <c r="AR261" i="1"/>
  <c r="AM261" i="1"/>
  <c r="AC261" i="1"/>
  <c r="AB261" i="1"/>
  <c r="AA261" i="1"/>
  <c r="AN261" i="1" s="1"/>
  <c r="F261" i="1"/>
  <c r="G261" i="1" s="1"/>
  <c r="AK261" i="1" s="1"/>
  <c r="E261" i="1"/>
  <c r="AR260" i="1"/>
  <c r="AN260" i="1"/>
  <c r="AC260" i="1"/>
  <c r="AB260" i="1"/>
  <c r="AA260" i="1"/>
  <c r="G260" i="1"/>
  <c r="AK260" i="1" s="1"/>
  <c r="E260" i="1"/>
  <c r="F260" i="1" s="1"/>
  <c r="AR259" i="1"/>
  <c r="AM259" i="1"/>
  <c r="AC259" i="1"/>
  <c r="AB259" i="1"/>
  <c r="AA259" i="1"/>
  <c r="AN259" i="1" s="1"/>
  <c r="F259" i="1"/>
  <c r="G259" i="1" s="1"/>
  <c r="AK259" i="1" s="1"/>
  <c r="E259" i="1"/>
  <c r="AR258" i="1"/>
  <c r="AN258" i="1"/>
  <c r="AC258" i="1"/>
  <c r="AB258" i="1"/>
  <c r="AA258" i="1"/>
  <c r="G258" i="1"/>
  <c r="AK258" i="1" s="1"/>
  <c r="E258" i="1"/>
  <c r="F258" i="1" s="1"/>
  <c r="AR257" i="1"/>
  <c r="AP257" i="1"/>
  <c r="AO257" i="1"/>
  <c r="AL257" i="1"/>
  <c r="AD257" i="1"/>
  <c r="AC257" i="1"/>
  <c r="AQ257" i="1" s="1"/>
  <c r="AB257" i="1"/>
  <c r="AM257" i="1" s="1"/>
  <c r="AA257" i="1"/>
  <c r="AN257" i="1" s="1"/>
  <c r="G257" i="1"/>
  <c r="AK257" i="1" s="1"/>
  <c r="E257" i="1"/>
  <c r="F257" i="1" s="1"/>
  <c r="AR256" i="1"/>
  <c r="AO256" i="1"/>
  <c r="AN256" i="1"/>
  <c r="AM256" i="1"/>
  <c r="AC256" i="1"/>
  <c r="AB256" i="1"/>
  <c r="AA256" i="1"/>
  <c r="AD256" i="1" s="1"/>
  <c r="AL256" i="1" s="1"/>
  <c r="E256" i="1"/>
  <c r="F256" i="1" s="1"/>
  <c r="G256" i="1" s="1"/>
  <c r="AK256" i="1" s="1"/>
  <c r="AR255" i="1"/>
  <c r="AO255" i="1"/>
  <c r="AC255" i="1"/>
  <c r="AD255" i="1" s="1"/>
  <c r="AP255" i="1" s="1"/>
  <c r="AB255" i="1"/>
  <c r="AM255" i="1" s="1"/>
  <c r="AA255" i="1"/>
  <c r="AN255" i="1" s="1"/>
  <c r="G255" i="1"/>
  <c r="AK255" i="1" s="1"/>
  <c r="F255" i="1"/>
  <c r="E255" i="1"/>
  <c r="AR254" i="1"/>
  <c r="AN254" i="1"/>
  <c r="AM254" i="1"/>
  <c r="AC254" i="1"/>
  <c r="AB254" i="1"/>
  <c r="AA254" i="1"/>
  <c r="E254" i="1"/>
  <c r="F254" i="1" s="1"/>
  <c r="G254" i="1" s="1"/>
  <c r="AK254" i="1" s="1"/>
  <c r="AR253" i="1"/>
  <c r="AD253" i="1"/>
  <c r="AC253" i="1"/>
  <c r="AQ253" i="1" s="1"/>
  <c r="AB253" i="1"/>
  <c r="AM253" i="1" s="1"/>
  <c r="AA253" i="1"/>
  <c r="AN253" i="1" s="1"/>
  <c r="E253" i="1"/>
  <c r="F253" i="1" s="1"/>
  <c r="G253" i="1" s="1"/>
  <c r="AK253" i="1" s="1"/>
  <c r="AR252" i="1"/>
  <c r="AM252" i="1"/>
  <c r="AC252" i="1"/>
  <c r="AB252" i="1"/>
  <c r="AA252" i="1"/>
  <c r="AN252" i="1" s="1"/>
  <c r="E252" i="1"/>
  <c r="F252" i="1" s="1"/>
  <c r="G252" i="1" s="1"/>
  <c r="AK252" i="1" s="1"/>
  <c r="AR251" i="1"/>
  <c r="AC251" i="1"/>
  <c r="AB251" i="1"/>
  <c r="AA251" i="1"/>
  <c r="AN251" i="1" s="1"/>
  <c r="G251" i="1"/>
  <c r="AK251" i="1" s="1"/>
  <c r="E251" i="1"/>
  <c r="F251" i="1" s="1"/>
  <c r="AR250" i="1"/>
  <c r="AM250" i="1"/>
  <c r="AC250" i="1"/>
  <c r="AD250" i="1" s="1"/>
  <c r="AB250" i="1"/>
  <c r="AA250" i="1"/>
  <c r="AN250" i="1" s="1"/>
  <c r="F250" i="1"/>
  <c r="G250" i="1" s="1"/>
  <c r="AK250" i="1" s="1"/>
  <c r="E250" i="1"/>
  <c r="AR249" i="1"/>
  <c r="AN249" i="1"/>
  <c r="AM249" i="1"/>
  <c r="AC249" i="1"/>
  <c r="AB249" i="1"/>
  <c r="AA249" i="1"/>
  <c r="E249" i="1"/>
  <c r="F249" i="1" s="1"/>
  <c r="G249" i="1" s="1"/>
  <c r="AK249" i="1" s="1"/>
  <c r="AR248" i="1"/>
  <c r="AM248" i="1"/>
  <c r="AD248" i="1"/>
  <c r="AL248" i="1" s="1"/>
  <c r="AC248" i="1"/>
  <c r="AQ248" i="1" s="1"/>
  <c r="AB248" i="1"/>
  <c r="AA248" i="1"/>
  <c r="AN248" i="1" s="1"/>
  <c r="E248" i="1"/>
  <c r="F248" i="1" s="1"/>
  <c r="G248" i="1" s="1"/>
  <c r="AK248" i="1" s="1"/>
  <c r="AR247" i="1"/>
  <c r="AC247" i="1"/>
  <c r="AB247" i="1"/>
  <c r="AA247" i="1"/>
  <c r="AN247" i="1" s="1"/>
  <c r="G247" i="1"/>
  <c r="AK247" i="1" s="1"/>
  <c r="E247" i="1"/>
  <c r="F247" i="1" s="1"/>
  <c r="AR246" i="1"/>
  <c r="AP246" i="1"/>
  <c r="AM246" i="1"/>
  <c r="AC246" i="1"/>
  <c r="AD246" i="1" s="1"/>
  <c r="AB246" i="1"/>
  <c r="AA246" i="1"/>
  <c r="AN246" i="1" s="1"/>
  <c r="F246" i="1"/>
  <c r="G246" i="1" s="1"/>
  <c r="AK246" i="1" s="1"/>
  <c r="E246" i="1"/>
  <c r="AR245" i="1"/>
  <c r="AN245" i="1"/>
  <c r="AM245" i="1"/>
  <c r="AC245" i="1"/>
  <c r="AB245" i="1"/>
  <c r="AA245" i="1"/>
  <c r="G245" i="1"/>
  <c r="AK245" i="1" s="1"/>
  <c r="E245" i="1"/>
  <c r="F245" i="1" s="1"/>
  <c r="AR244" i="1"/>
  <c r="AM244" i="1"/>
  <c r="AD244" i="1"/>
  <c r="AL244" i="1" s="1"/>
  <c r="AC244" i="1"/>
  <c r="AQ244" i="1" s="1"/>
  <c r="AB244" i="1"/>
  <c r="AA244" i="1"/>
  <c r="AN244" i="1" s="1"/>
  <c r="F244" i="1"/>
  <c r="G244" i="1" s="1"/>
  <c r="AK244" i="1" s="1"/>
  <c r="E244" i="1"/>
  <c r="AR243" i="1"/>
  <c r="AC243" i="1"/>
  <c r="AB243" i="1"/>
  <c r="AA243" i="1"/>
  <c r="AN243" i="1" s="1"/>
  <c r="G243" i="1"/>
  <c r="AK243" i="1" s="1"/>
  <c r="E243" i="1"/>
  <c r="F243" i="1" s="1"/>
  <c r="AR242" i="1"/>
  <c r="AQ242" i="1"/>
  <c r="AP242" i="1"/>
  <c r="AM242" i="1"/>
  <c r="AC242" i="1"/>
  <c r="AD242" i="1" s="1"/>
  <c r="AB242" i="1"/>
  <c r="AA242" i="1"/>
  <c r="AN242" i="1" s="1"/>
  <c r="F242" i="1"/>
  <c r="G242" i="1" s="1"/>
  <c r="AK242" i="1" s="1"/>
  <c r="E242" i="1"/>
  <c r="AR241" i="1"/>
  <c r="AN241" i="1"/>
  <c r="AM241" i="1"/>
  <c r="AC241" i="1"/>
  <c r="AB241" i="1"/>
  <c r="AA241" i="1"/>
  <c r="G241" i="1"/>
  <c r="AK241" i="1" s="1"/>
  <c r="E241" i="1"/>
  <c r="F241" i="1" s="1"/>
  <c r="AR240" i="1"/>
  <c r="AM240" i="1"/>
  <c r="AK240" i="1"/>
  <c r="AD240" i="1"/>
  <c r="AL240" i="1" s="1"/>
  <c r="AC240" i="1"/>
  <c r="AQ240" i="1" s="1"/>
  <c r="AB240" i="1"/>
  <c r="AA240" i="1"/>
  <c r="AN240" i="1" s="1"/>
  <c r="E240" i="1"/>
  <c r="F240" i="1" s="1"/>
  <c r="G240" i="1" s="1"/>
  <c r="AR239" i="1"/>
  <c r="AC239" i="1"/>
  <c r="AB239" i="1"/>
  <c r="AA239" i="1"/>
  <c r="AN239" i="1" s="1"/>
  <c r="G239" i="1"/>
  <c r="AK239" i="1" s="1"/>
  <c r="E239" i="1"/>
  <c r="F239" i="1" s="1"/>
  <c r="AR238" i="1"/>
  <c r="AM238" i="1"/>
  <c r="AC238" i="1"/>
  <c r="AD238" i="1" s="1"/>
  <c r="AB238" i="1"/>
  <c r="AA238" i="1"/>
  <c r="AN238" i="1" s="1"/>
  <c r="F238" i="1"/>
  <c r="G238" i="1" s="1"/>
  <c r="AK238" i="1" s="1"/>
  <c r="E238" i="1"/>
  <c r="AR237" i="1"/>
  <c r="AN237" i="1"/>
  <c r="AM237" i="1"/>
  <c r="AC237" i="1"/>
  <c r="AB237" i="1"/>
  <c r="AA237" i="1"/>
  <c r="E237" i="1"/>
  <c r="F237" i="1" s="1"/>
  <c r="G237" i="1" s="1"/>
  <c r="AK237" i="1" s="1"/>
  <c r="AR236" i="1"/>
  <c r="AM236" i="1"/>
  <c r="AD236" i="1"/>
  <c r="AL236" i="1" s="1"/>
  <c r="AC236" i="1"/>
  <c r="AQ236" i="1" s="1"/>
  <c r="AB236" i="1"/>
  <c r="AA236" i="1"/>
  <c r="AN236" i="1" s="1"/>
  <c r="E236" i="1"/>
  <c r="F236" i="1" s="1"/>
  <c r="G236" i="1" s="1"/>
  <c r="AK236" i="1" s="1"/>
  <c r="AR235" i="1"/>
  <c r="AC235" i="1"/>
  <c r="AB235" i="1"/>
  <c r="AA235" i="1"/>
  <c r="AN235" i="1" s="1"/>
  <c r="G235" i="1"/>
  <c r="AK235" i="1" s="1"/>
  <c r="E235" i="1"/>
  <c r="F235" i="1" s="1"/>
  <c r="AR234" i="1"/>
  <c r="AP234" i="1"/>
  <c r="AM234" i="1"/>
  <c r="AC234" i="1"/>
  <c r="AD234" i="1" s="1"/>
  <c r="AB234" i="1"/>
  <c r="AA234" i="1"/>
  <c r="AN234" i="1" s="1"/>
  <c r="F234" i="1"/>
  <c r="G234" i="1" s="1"/>
  <c r="AK234" i="1" s="1"/>
  <c r="E234" i="1"/>
  <c r="AR233" i="1"/>
  <c r="AN233" i="1"/>
  <c r="AM233" i="1"/>
  <c r="AC233" i="1"/>
  <c r="AB233" i="1"/>
  <c r="AA233" i="1"/>
  <c r="G233" i="1"/>
  <c r="AK233" i="1" s="1"/>
  <c r="E233" i="1"/>
  <c r="F233" i="1" s="1"/>
  <c r="AR232" i="1"/>
  <c r="AM232" i="1"/>
  <c r="AD232" i="1"/>
  <c r="AL232" i="1" s="1"/>
  <c r="AC232" i="1"/>
  <c r="AQ232" i="1" s="1"/>
  <c r="AB232" i="1"/>
  <c r="AA232" i="1"/>
  <c r="AN232" i="1" s="1"/>
  <c r="F232" i="1"/>
  <c r="G232" i="1" s="1"/>
  <c r="AK232" i="1" s="1"/>
  <c r="E232" i="1"/>
  <c r="AR231" i="1"/>
  <c r="AC231" i="1"/>
  <c r="AB231" i="1"/>
  <c r="AA231" i="1"/>
  <c r="AN231" i="1" s="1"/>
  <c r="G231" i="1"/>
  <c r="AK231" i="1" s="1"/>
  <c r="E231" i="1"/>
  <c r="F231" i="1" s="1"/>
  <c r="AR230" i="1"/>
  <c r="AQ230" i="1"/>
  <c r="AP230" i="1"/>
  <c r="AM230" i="1"/>
  <c r="AC230" i="1"/>
  <c r="AD230" i="1" s="1"/>
  <c r="AB230" i="1"/>
  <c r="AA230" i="1"/>
  <c r="AN230" i="1" s="1"/>
  <c r="F230" i="1"/>
  <c r="G230" i="1" s="1"/>
  <c r="AK230" i="1" s="1"/>
  <c r="E230" i="1"/>
  <c r="AR229" i="1"/>
  <c r="AN229" i="1"/>
  <c r="AM229" i="1"/>
  <c r="AC229" i="1"/>
  <c r="AB229" i="1"/>
  <c r="AA229" i="1"/>
  <c r="G229" i="1"/>
  <c r="AK229" i="1" s="1"/>
  <c r="E229" i="1"/>
  <c r="F229" i="1" s="1"/>
  <c r="AR228" i="1"/>
  <c r="AM228" i="1"/>
  <c r="AK228" i="1"/>
  <c r="AD228" i="1"/>
  <c r="AL228" i="1" s="1"/>
  <c r="AC228" i="1"/>
  <c r="AQ228" i="1" s="1"/>
  <c r="AB228" i="1"/>
  <c r="AA228" i="1"/>
  <c r="AN228" i="1" s="1"/>
  <c r="E228" i="1"/>
  <c r="F228" i="1" s="1"/>
  <c r="G228" i="1" s="1"/>
  <c r="AR227" i="1"/>
  <c r="AC227" i="1"/>
  <c r="AB227" i="1"/>
  <c r="AA227" i="1"/>
  <c r="AN227" i="1" s="1"/>
  <c r="G227" i="1"/>
  <c r="AK227" i="1" s="1"/>
  <c r="E227" i="1"/>
  <c r="F227" i="1" s="1"/>
  <c r="AR226" i="1"/>
  <c r="AM226" i="1"/>
  <c r="AC226" i="1"/>
  <c r="AD226" i="1" s="1"/>
  <c r="AB226" i="1"/>
  <c r="AA226" i="1"/>
  <c r="AN226" i="1" s="1"/>
  <c r="F226" i="1"/>
  <c r="G226" i="1" s="1"/>
  <c r="AK226" i="1" s="1"/>
  <c r="E226" i="1"/>
  <c r="AR225" i="1"/>
  <c r="AN225" i="1"/>
  <c r="AM225" i="1"/>
  <c r="AC225" i="1"/>
  <c r="AB225" i="1"/>
  <c r="AA225" i="1"/>
  <c r="E225" i="1"/>
  <c r="F225" i="1" s="1"/>
  <c r="G225" i="1" s="1"/>
  <c r="AK225" i="1" s="1"/>
  <c r="AR224" i="1"/>
  <c r="AM224" i="1"/>
  <c r="AD224" i="1"/>
  <c r="AC224" i="1"/>
  <c r="AB224" i="1"/>
  <c r="AA224" i="1"/>
  <c r="AN224" i="1" s="1"/>
  <c r="E224" i="1"/>
  <c r="F224" i="1" s="1"/>
  <c r="G224" i="1" s="1"/>
  <c r="AK224" i="1" s="1"/>
  <c r="AR223" i="1"/>
  <c r="AC223" i="1"/>
  <c r="AB223" i="1"/>
  <c r="AA223" i="1"/>
  <c r="G223" i="1"/>
  <c r="AK223" i="1" s="1"/>
  <c r="E223" i="1"/>
  <c r="F223" i="1" s="1"/>
  <c r="AR222" i="1"/>
  <c r="AM222" i="1"/>
  <c r="AC222" i="1"/>
  <c r="AB222" i="1"/>
  <c r="AA222" i="1"/>
  <c r="F222" i="1"/>
  <c r="G222" i="1" s="1"/>
  <c r="AK222" i="1" s="1"/>
  <c r="E222" i="1"/>
  <c r="AR221" i="1"/>
  <c r="AC221" i="1"/>
  <c r="AB221" i="1"/>
  <c r="AA221" i="1"/>
  <c r="AN221" i="1" s="1"/>
  <c r="G221" i="1"/>
  <c r="AK221" i="1" s="1"/>
  <c r="E221" i="1"/>
  <c r="F221" i="1" s="1"/>
  <c r="AR220" i="1"/>
  <c r="AM220" i="1"/>
  <c r="AC220" i="1"/>
  <c r="AB220" i="1"/>
  <c r="AA220" i="1"/>
  <c r="F220" i="1"/>
  <c r="G220" i="1" s="1"/>
  <c r="AK220" i="1" s="1"/>
  <c r="E220" i="1"/>
  <c r="AR219" i="1"/>
  <c r="AN219" i="1"/>
  <c r="AM219" i="1"/>
  <c r="AC219" i="1"/>
  <c r="AB219" i="1"/>
  <c r="AA219" i="1"/>
  <c r="G219" i="1"/>
  <c r="AK219" i="1" s="1"/>
  <c r="E219" i="1"/>
  <c r="F219" i="1" s="1"/>
  <c r="AR218" i="1"/>
  <c r="AM218" i="1"/>
  <c r="AC218" i="1"/>
  <c r="AB218" i="1"/>
  <c r="AA218" i="1"/>
  <c r="E218" i="1"/>
  <c r="F218" i="1" s="1"/>
  <c r="G218" i="1" s="1"/>
  <c r="AK218" i="1" s="1"/>
  <c r="AR217" i="1"/>
  <c r="AM217" i="1"/>
  <c r="AL217" i="1"/>
  <c r="AD217" i="1"/>
  <c r="AC217" i="1"/>
  <c r="AB217" i="1"/>
  <c r="AP217" i="1" s="1"/>
  <c r="AA217" i="1"/>
  <c r="G217" i="1"/>
  <c r="AK217" i="1" s="1"/>
  <c r="E217" i="1"/>
  <c r="F217" i="1" s="1"/>
  <c r="AR216" i="1"/>
  <c r="AM216" i="1"/>
  <c r="AK216" i="1"/>
  <c r="AD216" i="1"/>
  <c r="AC216" i="1"/>
  <c r="AQ216" i="1" s="1"/>
  <c r="AB216" i="1"/>
  <c r="AA216" i="1"/>
  <c r="AN216" i="1" s="1"/>
  <c r="E216" i="1"/>
  <c r="F216" i="1" s="1"/>
  <c r="G216" i="1" s="1"/>
  <c r="AR215" i="1"/>
  <c r="AM215" i="1"/>
  <c r="AL215" i="1"/>
  <c r="AD215" i="1"/>
  <c r="AC215" i="1"/>
  <c r="AQ215" i="1" s="1"/>
  <c r="AB215" i="1"/>
  <c r="AP215" i="1" s="1"/>
  <c r="AA215" i="1"/>
  <c r="E215" i="1"/>
  <c r="F215" i="1" s="1"/>
  <c r="G215" i="1" s="1"/>
  <c r="AK215" i="1" s="1"/>
  <c r="AR214" i="1"/>
  <c r="AM214" i="1"/>
  <c r="AK214" i="1"/>
  <c r="AC214" i="1"/>
  <c r="AD214" i="1" s="1"/>
  <c r="AB214" i="1"/>
  <c r="AA214" i="1"/>
  <c r="AN214" i="1" s="1"/>
  <c r="E214" i="1"/>
  <c r="F214" i="1" s="1"/>
  <c r="G214" i="1" s="1"/>
  <c r="AR213" i="1"/>
  <c r="AD213" i="1"/>
  <c r="AL213" i="1" s="1"/>
  <c r="AC213" i="1"/>
  <c r="AB213" i="1"/>
  <c r="AM213" i="1" s="1"/>
  <c r="AA213" i="1"/>
  <c r="E213" i="1"/>
  <c r="F213" i="1" s="1"/>
  <c r="G213" i="1" s="1"/>
  <c r="AK213" i="1" s="1"/>
  <c r="AR212" i="1"/>
  <c r="AM212" i="1"/>
  <c r="AC212" i="1"/>
  <c r="AB212" i="1"/>
  <c r="AA212" i="1"/>
  <c r="AN212" i="1" s="1"/>
  <c r="E212" i="1"/>
  <c r="F212" i="1" s="1"/>
  <c r="G212" i="1" s="1"/>
  <c r="AK212" i="1" s="1"/>
  <c r="AR211" i="1"/>
  <c r="AN211" i="1"/>
  <c r="AC211" i="1"/>
  <c r="AB211" i="1"/>
  <c r="AM211" i="1" s="1"/>
  <c r="AA211" i="1"/>
  <c r="G211" i="1"/>
  <c r="AK211" i="1" s="1"/>
  <c r="E211" i="1"/>
  <c r="F211" i="1" s="1"/>
  <c r="AR210" i="1"/>
  <c r="AM210" i="1"/>
  <c r="AC210" i="1"/>
  <c r="AB210" i="1"/>
  <c r="AA210" i="1"/>
  <c r="F210" i="1"/>
  <c r="G210" i="1" s="1"/>
  <c r="AK210" i="1" s="1"/>
  <c r="E210" i="1"/>
  <c r="AR209" i="1"/>
  <c r="AN209" i="1"/>
  <c r="AM209" i="1"/>
  <c r="AC209" i="1"/>
  <c r="AB209" i="1"/>
  <c r="AA209" i="1"/>
  <c r="G209" i="1"/>
  <c r="AK209" i="1" s="1"/>
  <c r="E209" i="1"/>
  <c r="F209" i="1" s="1"/>
  <c r="AR208" i="1"/>
  <c r="AM208" i="1"/>
  <c r="AC208" i="1"/>
  <c r="AB208" i="1"/>
  <c r="AA208" i="1"/>
  <c r="F208" i="1"/>
  <c r="G208" i="1" s="1"/>
  <c r="AK208" i="1" s="1"/>
  <c r="E208" i="1"/>
  <c r="AR207" i="1"/>
  <c r="AN207" i="1"/>
  <c r="AM207" i="1"/>
  <c r="AC207" i="1"/>
  <c r="AB207" i="1"/>
  <c r="AA207" i="1"/>
  <c r="E207" i="1"/>
  <c r="F207" i="1" s="1"/>
  <c r="G207" i="1" s="1"/>
  <c r="AK207" i="1" s="1"/>
  <c r="AR206" i="1"/>
  <c r="AM206" i="1"/>
  <c r="AC206" i="1"/>
  <c r="AB206" i="1"/>
  <c r="AA206" i="1"/>
  <c r="F206" i="1"/>
  <c r="G206" i="1" s="1"/>
  <c r="AK206" i="1" s="1"/>
  <c r="E206" i="1"/>
  <c r="AR205" i="1"/>
  <c r="AM205" i="1"/>
  <c r="AL205" i="1"/>
  <c r="AD205" i="1"/>
  <c r="AC205" i="1"/>
  <c r="AB205" i="1"/>
  <c r="AA205" i="1"/>
  <c r="E205" i="1"/>
  <c r="F205" i="1" s="1"/>
  <c r="G205" i="1" s="1"/>
  <c r="AK205" i="1" s="1"/>
  <c r="AR204" i="1"/>
  <c r="AM204" i="1"/>
  <c r="AD204" i="1"/>
  <c r="AC204" i="1"/>
  <c r="AQ204" i="1" s="1"/>
  <c r="AB204" i="1"/>
  <c r="AA204" i="1"/>
  <c r="AN204" i="1" s="1"/>
  <c r="F204" i="1"/>
  <c r="G204" i="1" s="1"/>
  <c r="AK204" i="1" s="1"/>
  <c r="E204" i="1"/>
  <c r="AR203" i="1"/>
  <c r="AM203" i="1"/>
  <c r="AL203" i="1"/>
  <c r="AD203" i="1"/>
  <c r="AC203" i="1"/>
  <c r="AQ203" i="1" s="1"/>
  <c r="AB203" i="1"/>
  <c r="AA203" i="1"/>
  <c r="E203" i="1"/>
  <c r="F203" i="1" s="1"/>
  <c r="G203" i="1" s="1"/>
  <c r="AK203" i="1" s="1"/>
  <c r="AR202" i="1"/>
  <c r="AM202" i="1"/>
  <c r="AC202" i="1"/>
  <c r="AB202" i="1"/>
  <c r="AA202" i="1"/>
  <c r="AN202" i="1" s="1"/>
  <c r="E202" i="1"/>
  <c r="F202" i="1" s="1"/>
  <c r="G202" i="1" s="1"/>
  <c r="AK202" i="1" s="1"/>
  <c r="AR201" i="1"/>
  <c r="AD201" i="1"/>
  <c r="AL201" i="1" s="1"/>
  <c r="AC201" i="1"/>
  <c r="AQ201" i="1" s="1"/>
  <c r="AB201" i="1"/>
  <c r="AM201" i="1" s="1"/>
  <c r="AA201" i="1"/>
  <c r="E201" i="1"/>
  <c r="F201" i="1" s="1"/>
  <c r="G201" i="1" s="1"/>
  <c r="AK201" i="1" s="1"/>
  <c r="AR200" i="1"/>
  <c r="AQ200" i="1"/>
  <c r="AP200" i="1"/>
  <c r="AM200" i="1"/>
  <c r="AD200" i="1"/>
  <c r="AL200" i="1" s="1"/>
  <c r="AC200" i="1"/>
  <c r="AB200" i="1"/>
  <c r="AA200" i="1"/>
  <c r="AN200" i="1" s="1"/>
  <c r="E200" i="1"/>
  <c r="F200" i="1" s="1"/>
  <c r="G200" i="1" s="1"/>
  <c r="AK200" i="1" s="1"/>
  <c r="AR199" i="1"/>
  <c r="AC199" i="1"/>
  <c r="AB199" i="1"/>
  <c r="AM199" i="1" s="1"/>
  <c r="AA199" i="1"/>
  <c r="G199" i="1"/>
  <c r="AK199" i="1" s="1"/>
  <c r="E199" i="1"/>
  <c r="F199" i="1" s="1"/>
  <c r="AR198" i="1"/>
  <c r="AP198" i="1"/>
  <c r="AO198" i="1"/>
  <c r="AM198" i="1"/>
  <c r="AD198" i="1"/>
  <c r="AL198" i="1" s="1"/>
  <c r="AC198" i="1"/>
  <c r="AQ198" i="1" s="1"/>
  <c r="AB198" i="1"/>
  <c r="AA198" i="1"/>
  <c r="AN198" i="1" s="1"/>
  <c r="E198" i="1"/>
  <c r="F198" i="1" s="1"/>
  <c r="G198" i="1" s="1"/>
  <c r="AK198" i="1" s="1"/>
  <c r="AR197" i="1"/>
  <c r="AM197" i="1"/>
  <c r="AC197" i="1"/>
  <c r="AB197" i="1"/>
  <c r="AA197" i="1"/>
  <c r="AN197" i="1" s="1"/>
  <c r="E197" i="1"/>
  <c r="F197" i="1" s="1"/>
  <c r="G197" i="1" s="1"/>
  <c r="AK197" i="1" s="1"/>
  <c r="AR196" i="1"/>
  <c r="AQ196" i="1"/>
  <c r="AM196" i="1"/>
  <c r="AL196" i="1"/>
  <c r="AD196" i="1"/>
  <c r="AP196" i="1" s="1"/>
  <c r="AC196" i="1"/>
  <c r="AB196" i="1"/>
  <c r="AA196" i="1"/>
  <c r="AN196" i="1" s="1"/>
  <c r="F196" i="1"/>
  <c r="G196" i="1" s="1"/>
  <c r="AK196" i="1" s="1"/>
  <c r="E196" i="1"/>
  <c r="AR195" i="1"/>
  <c r="AN195" i="1"/>
  <c r="AM195" i="1"/>
  <c r="AC195" i="1"/>
  <c r="AB195" i="1"/>
  <c r="AA195" i="1"/>
  <c r="E195" i="1"/>
  <c r="F195" i="1" s="1"/>
  <c r="G195" i="1" s="1"/>
  <c r="AK195" i="1" s="1"/>
  <c r="AR194" i="1"/>
  <c r="AM194" i="1"/>
  <c r="AC194" i="1"/>
  <c r="AB194" i="1"/>
  <c r="AA194" i="1"/>
  <c r="G194" i="1"/>
  <c r="AK194" i="1" s="1"/>
  <c r="F194" i="1"/>
  <c r="E194" i="1"/>
  <c r="AR193" i="1"/>
  <c r="AP193" i="1"/>
  <c r="AC193" i="1"/>
  <c r="AB193" i="1"/>
  <c r="AM193" i="1" s="1"/>
  <c r="AA193" i="1"/>
  <c r="AD193" i="1" s="1"/>
  <c r="AL193" i="1" s="1"/>
  <c r="G193" i="1"/>
  <c r="AK193" i="1" s="1"/>
  <c r="E193" i="1"/>
  <c r="F193" i="1" s="1"/>
  <c r="AR192" i="1"/>
  <c r="AD192" i="1"/>
  <c r="AC192" i="1"/>
  <c r="AB192" i="1"/>
  <c r="AM192" i="1" s="1"/>
  <c r="AA192" i="1"/>
  <c r="AN192" i="1" s="1"/>
  <c r="E192" i="1"/>
  <c r="F192" i="1" s="1"/>
  <c r="G192" i="1" s="1"/>
  <c r="AK192" i="1" s="1"/>
  <c r="AR191" i="1"/>
  <c r="AM191" i="1"/>
  <c r="AC191" i="1"/>
  <c r="AB191" i="1"/>
  <c r="AA191" i="1"/>
  <c r="F191" i="1"/>
  <c r="G191" i="1" s="1"/>
  <c r="AK191" i="1" s="1"/>
  <c r="E191" i="1"/>
  <c r="AR190" i="1"/>
  <c r="AP190" i="1"/>
  <c r="AO190" i="1"/>
  <c r="AN190" i="1"/>
  <c r="AD190" i="1"/>
  <c r="AL190" i="1" s="1"/>
  <c r="AC190" i="1"/>
  <c r="AB190" i="1"/>
  <c r="AM190" i="1" s="1"/>
  <c r="AA190" i="1"/>
  <c r="E190" i="1"/>
  <c r="F190" i="1" s="1"/>
  <c r="G190" i="1" s="1"/>
  <c r="AK190" i="1" s="1"/>
  <c r="AR189" i="1"/>
  <c r="AM189" i="1"/>
  <c r="AK189" i="1"/>
  <c r="AC189" i="1"/>
  <c r="AB189" i="1"/>
  <c r="AA189" i="1"/>
  <c r="G189" i="1"/>
  <c r="F189" i="1"/>
  <c r="E189" i="1"/>
  <c r="AR188" i="1"/>
  <c r="AN188" i="1"/>
  <c r="AC188" i="1"/>
  <c r="AB188" i="1"/>
  <c r="AA188" i="1"/>
  <c r="E188" i="1"/>
  <c r="F188" i="1" s="1"/>
  <c r="G188" i="1" s="1"/>
  <c r="AK188" i="1" s="1"/>
  <c r="AR187" i="1"/>
  <c r="AM187" i="1"/>
  <c r="AC187" i="1"/>
  <c r="AB187" i="1"/>
  <c r="AA187" i="1"/>
  <c r="F187" i="1"/>
  <c r="G187" i="1" s="1"/>
  <c r="AK187" i="1" s="1"/>
  <c r="E187" i="1"/>
  <c r="AR186" i="1"/>
  <c r="AN186" i="1"/>
  <c r="AD186" i="1"/>
  <c r="AC186" i="1"/>
  <c r="AB186" i="1"/>
  <c r="AM186" i="1" s="1"/>
  <c r="AA186" i="1"/>
  <c r="E186" i="1"/>
  <c r="F186" i="1" s="1"/>
  <c r="G186" i="1" s="1"/>
  <c r="AK186" i="1" s="1"/>
  <c r="AR185" i="1"/>
  <c r="AM185" i="1"/>
  <c r="AC185" i="1"/>
  <c r="AB185" i="1"/>
  <c r="AA185" i="1"/>
  <c r="F185" i="1"/>
  <c r="G185" i="1" s="1"/>
  <c r="AK185" i="1" s="1"/>
  <c r="E185" i="1"/>
  <c r="AR184" i="1"/>
  <c r="AP184" i="1"/>
  <c r="AO184" i="1"/>
  <c r="AN184" i="1"/>
  <c r="AD184" i="1"/>
  <c r="AL184" i="1" s="1"/>
  <c r="AC184" i="1"/>
  <c r="AB184" i="1"/>
  <c r="AM184" i="1" s="1"/>
  <c r="AA184" i="1"/>
  <c r="E184" i="1"/>
  <c r="F184" i="1" s="1"/>
  <c r="G184" i="1" s="1"/>
  <c r="AK184" i="1" s="1"/>
  <c r="AR183" i="1"/>
  <c r="AM183" i="1"/>
  <c r="AK183" i="1"/>
  <c r="AC183" i="1"/>
  <c r="AB183" i="1"/>
  <c r="AA183" i="1"/>
  <c r="G183" i="1"/>
  <c r="F183" i="1"/>
  <c r="E183" i="1"/>
  <c r="AR182" i="1"/>
  <c r="AN182" i="1"/>
  <c r="AC182" i="1"/>
  <c r="AB182" i="1"/>
  <c r="AA182" i="1"/>
  <c r="E182" i="1"/>
  <c r="F182" i="1" s="1"/>
  <c r="G182" i="1" s="1"/>
  <c r="AK182" i="1" s="1"/>
  <c r="AR181" i="1"/>
  <c r="AM181" i="1"/>
  <c r="AC181" i="1"/>
  <c r="AB181" i="1"/>
  <c r="AA181" i="1"/>
  <c r="F181" i="1"/>
  <c r="G181" i="1" s="1"/>
  <c r="AK181" i="1" s="1"/>
  <c r="E181" i="1"/>
  <c r="AR180" i="1"/>
  <c r="AN180" i="1"/>
  <c r="AD180" i="1"/>
  <c r="AC180" i="1"/>
  <c r="AB180" i="1"/>
  <c r="AM180" i="1" s="1"/>
  <c r="AA180" i="1"/>
  <c r="E180" i="1"/>
  <c r="F180" i="1" s="1"/>
  <c r="G180" i="1" s="1"/>
  <c r="AK180" i="1" s="1"/>
  <c r="AR179" i="1"/>
  <c r="AM179" i="1"/>
  <c r="AC179" i="1"/>
  <c r="AB179" i="1"/>
  <c r="AA179" i="1"/>
  <c r="F179" i="1"/>
  <c r="G179" i="1" s="1"/>
  <c r="AK179" i="1" s="1"/>
  <c r="E179" i="1"/>
  <c r="AR178" i="1"/>
  <c r="AP178" i="1"/>
  <c r="AO178" i="1"/>
  <c r="AN178" i="1"/>
  <c r="AD178" i="1"/>
  <c r="AL178" i="1" s="1"/>
  <c r="AC178" i="1"/>
  <c r="AB178" i="1"/>
  <c r="AM178" i="1" s="1"/>
  <c r="AA178" i="1"/>
  <c r="E178" i="1"/>
  <c r="F178" i="1" s="1"/>
  <c r="G178" i="1" s="1"/>
  <c r="AK178" i="1" s="1"/>
  <c r="AR177" i="1"/>
  <c r="AM177" i="1"/>
  <c r="AK177" i="1"/>
  <c r="AC177" i="1"/>
  <c r="AB177" i="1"/>
  <c r="AA177" i="1"/>
  <c r="G177" i="1"/>
  <c r="F177" i="1"/>
  <c r="E177" i="1"/>
  <c r="AR176" i="1"/>
  <c r="AN176" i="1"/>
  <c r="AC176" i="1"/>
  <c r="AB176" i="1"/>
  <c r="AA176" i="1"/>
  <c r="E176" i="1"/>
  <c r="F176" i="1" s="1"/>
  <c r="G176" i="1" s="1"/>
  <c r="AK176" i="1" s="1"/>
  <c r="AR175" i="1"/>
  <c r="AM175" i="1"/>
  <c r="AC175" i="1"/>
  <c r="AB175" i="1"/>
  <c r="AA175" i="1"/>
  <c r="F175" i="1"/>
  <c r="G175" i="1" s="1"/>
  <c r="AK175" i="1" s="1"/>
  <c r="E175" i="1"/>
  <c r="AR174" i="1"/>
  <c r="AN174" i="1"/>
  <c r="AD174" i="1"/>
  <c r="AC174" i="1"/>
  <c r="AB174" i="1"/>
  <c r="AM174" i="1" s="1"/>
  <c r="AA174" i="1"/>
  <c r="E174" i="1"/>
  <c r="F174" i="1" s="1"/>
  <c r="G174" i="1" s="1"/>
  <c r="AK174" i="1" s="1"/>
  <c r="AR173" i="1"/>
  <c r="AM173" i="1"/>
  <c r="AC173" i="1"/>
  <c r="AB173" i="1"/>
  <c r="AA173" i="1"/>
  <c r="F173" i="1"/>
  <c r="G173" i="1" s="1"/>
  <c r="AK173" i="1" s="1"/>
  <c r="E173" i="1"/>
  <c r="AR172" i="1"/>
  <c r="AP172" i="1"/>
  <c r="AO172" i="1"/>
  <c r="AN172" i="1"/>
  <c r="AD172" i="1"/>
  <c r="AL172" i="1" s="1"/>
  <c r="AC172" i="1"/>
  <c r="AB172" i="1"/>
  <c r="AM172" i="1" s="1"/>
  <c r="AA172" i="1"/>
  <c r="E172" i="1"/>
  <c r="F172" i="1" s="1"/>
  <c r="G172" i="1" s="1"/>
  <c r="AK172" i="1" s="1"/>
  <c r="AR171" i="1"/>
  <c r="AM171" i="1"/>
  <c r="AK171" i="1"/>
  <c r="AC171" i="1"/>
  <c r="AB171" i="1"/>
  <c r="AA171" i="1"/>
  <c r="G171" i="1"/>
  <c r="F171" i="1"/>
  <c r="E171" i="1"/>
  <c r="AR170" i="1"/>
  <c r="AN170" i="1"/>
  <c r="AC170" i="1"/>
  <c r="AB170" i="1"/>
  <c r="AA170" i="1"/>
  <c r="E170" i="1"/>
  <c r="F170" i="1" s="1"/>
  <c r="G170" i="1" s="1"/>
  <c r="AK170" i="1" s="1"/>
  <c r="AR169" i="1"/>
  <c r="AM169" i="1"/>
  <c r="AC169" i="1"/>
  <c r="AB169" i="1"/>
  <c r="AA169" i="1"/>
  <c r="F169" i="1"/>
  <c r="G169" i="1" s="1"/>
  <c r="AK169" i="1" s="1"/>
  <c r="E169" i="1"/>
  <c r="AR168" i="1"/>
  <c r="AN168" i="1"/>
  <c r="AD168" i="1"/>
  <c r="AC168" i="1"/>
  <c r="AB168" i="1"/>
  <c r="AM168" i="1" s="1"/>
  <c r="AA168" i="1"/>
  <c r="E168" i="1"/>
  <c r="F168" i="1" s="1"/>
  <c r="G168" i="1" s="1"/>
  <c r="AK168" i="1" s="1"/>
  <c r="AR167" i="1"/>
  <c r="AM167" i="1"/>
  <c r="AC167" i="1"/>
  <c r="AB167" i="1"/>
  <c r="AA167" i="1"/>
  <c r="F167" i="1"/>
  <c r="G167" i="1" s="1"/>
  <c r="AK167" i="1" s="1"/>
  <c r="E167" i="1"/>
  <c r="AR166" i="1"/>
  <c r="AP166" i="1"/>
  <c r="AO166" i="1"/>
  <c r="AN166" i="1"/>
  <c r="AD166" i="1"/>
  <c r="AL166" i="1" s="1"/>
  <c r="AC166" i="1"/>
  <c r="AB166" i="1"/>
  <c r="AM166" i="1" s="1"/>
  <c r="AA166" i="1"/>
  <c r="E166" i="1"/>
  <c r="F166" i="1" s="1"/>
  <c r="G166" i="1" s="1"/>
  <c r="AK166" i="1" s="1"/>
  <c r="AR165" i="1"/>
  <c r="AM165" i="1"/>
  <c r="AK165" i="1"/>
  <c r="AC165" i="1"/>
  <c r="AB165" i="1"/>
  <c r="AA165" i="1"/>
  <c r="G165" i="1"/>
  <c r="F165" i="1"/>
  <c r="E165" i="1"/>
  <c r="AR164" i="1"/>
  <c r="AN164" i="1"/>
  <c r="AC164" i="1"/>
  <c r="AB164" i="1"/>
  <c r="AA164" i="1"/>
  <c r="E164" i="1"/>
  <c r="F164" i="1" s="1"/>
  <c r="G164" i="1" s="1"/>
  <c r="AK164" i="1" s="1"/>
  <c r="AR163" i="1"/>
  <c r="AM163" i="1"/>
  <c r="AC163" i="1"/>
  <c r="AB163" i="1"/>
  <c r="AA163" i="1"/>
  <c r="F163" i="1"/>
  <c r="G163" i="1" s="1"/>
  <c r="AK163" i="1" s="1"/>
  <c r="E163" i="1"/>
  <c r="AR162" i="1"/>
  <c r="AN162" i="1"/>
  <c r="AD162" i="1"/>
  <c r="AC162" i="1"/>
  <c r="AB162" i="1"/>
  <c r="AM162" i="1" s="1"/>
  <c r="AA162" i="1"/>
  <c r="E162" i="1"/>
  <c r="F162" i="1" s="1"/>
  <c r="G162" i="1" s="1"/>
  <c r="AK162" i="1" s="1"/>
  <c r="AR161" i="1"/>
  <c r="AM161" i="1"/>
  <c r="AC161" i="1"/>
  <c r="AB161" i="1"/>
  <c r="AA161" i="1"/>
  <c r="F161" i="1"/>
  <c r="G161" i="1" s="1"/>
  <c r="AK161" i="1" s="1"/>
  <c r="E161" i="1"/>
  <c r="AR160" i="1"/>
  <c r="AP160" i="1"/>
  <c r="AO160" i="1"/>
  <c r="AN160" i="1"/>
  <c r="AD160" i="1"/>
  <c r="AL160" i="1" s="1"/>
  <c r="AC160" i="1"/>
  <c r="AB160" i="1"/>
  <c r="AM160" i="1" s="1"/>
  <c r="AA160" i="1"/>
  <c r="E160" i="1"/>
  <c r="F160" i="1" s="1"/>
  <c r="G160" i="1" s="1"/>
  <c r="AK160" i="1" s="1"/>
  <c r="AR159" i="1"/>
  <c r="AM159" i="1"/>
  <c r="AK159" i="1"/>
  <c r="AC159" i="1"/>
  <c r="AB159" i="1"/>
  <c r="AA159" i="1"/>
  <c r="G159" i="1"/>
  <c r="F159" i="1"/>
  <c r="E159" i="1"/>
  <c r="AR158" i="1"/>
  <c r="AN158" i="1"/>
  <c r="AC158" i="1"/>
  <c r="AB158" i="1"/>
  <c r="AA158" i="1"/>
  <c r="E158" i="1"/>
  <c r="F158" i="1" s="1"/>
  <c r="G158" i="1" s="1"/>
  <c r="AK158" i="1" s="1"/>
  <c r="AR157" i="1"/>
  <c r="AM157" i="1"/>
  <c r="AC157" i="1"/>
  <c r="AB157" i="1"/>
  <c r="AA157" i="1"/>
  <c r="F157" i="1"/>
  <c r="G157" i="1" s="1"/>
  <c r="AK157" i="1" s="1"/>
  <c r="E157" i="1"/>
  <c r="AR156" i="1"/>
  <c r="AN156" i="1"/>
  <c r="AD156" i="1"/>
  <c r="AC156" i="1"/>
  <c r="AB156" i="1"/>
  <c r="AM156" i="1" s="1"/>
  <c r="AA156" i="1"/>
  <c r="E156" i="1"/>
  <c r="F156" i="1" s="1"/>
  <c r="G156" i="1" s="1"/>
  <c r="AK156" i="1" s="1"/>
  <c r="AR155" i="1"/>
  <c r="AM155" i="1"/>
  <c r="AC155" i="1"/>
  <c r="AB155" i="1"/>
  <c r="AA155" i="1"/>
  <c r="F155" i="1"/>
  <c r="G155" i="1" s="1"/>
  <c r="AK155" i="1" s="1"/>
  <c r="E155" i="1"/>
  <c r="AR154" i="1"/>
  <c r="AP154" i="1"/>
  <c r="AO154" i="1"/>
  <c r="AN154" i="1"/>
  <c r="AD154" i="1"/>
  <c r="AL154" i="1" s="1"/>
  <c r="AC154" i="1"/>
  <c r="AB154" i="1"/>
  <c r="AM154" i="1" s="1"/>
  <c r="AA154" i="1"/>
  <c r="E154" i="1"/>
  <c r="F154" i="1" s="1"/>
  <c r="G154" i="1" s="1"/>
  <c r="AK154" i="1" s="1"/>
  <c r="AR153" i="1"/>
  <c r="AM153" i="1"/>
  <c r="AK153" i="1"/>
  <c r="AC153" i="1"/>
  <c r="AB153" i="1"/>
  <c r="AA153" i="1"/>
  <c r="G153" i="1"/>
  <c r="F153" i="1"/>
  <c r="E153" i="1"/>
  <c r="AR152" i="1"/>
  <c r="AN152" i="1"/>
  <c r="AC152" i="1"/>
  <c r="AB152" i="1"/>
  <c r="AA152" i="1"/>
  <c r="E152" i="1"/>
  <c r="F152" i="1" s="1"/>
  <c r="G152" i="1" s="1"/>
  <c r="AK152" i="1" s="1"/>
  <c r="AR151" i="1"/>
  <c r="AM151" i="1"/>
  <c r="AC151" i="1"/>
  <c r="AB151" i="1"/>
  <c r="AA151" i="1"/>
  <c r="F151" i="1"/>
  <c r="G151" i="1" s="1"/>
  <c r="AK151" i="1" s="1"/>
  <c r="E151" i="1"/>
  <c r="AR150" i="1"/>
  <c r="AN150" i="1"/>
  <c r="AD150" i="1"/>
  <c r="AC150" i="1"/>
  <c r="AB150" i="1"/>
  <c r="AM150" i="1" s="1"/>
  <c r="AA150" i="1"/>
  <c r="E150" i="1"/>
  <c r="F150" i="1" s="1"/>
  <c r="G150" i="1" s="1"/>
  <c r="AK150" i="1" s="1"/>
  <c r="AR149" i="1"/>
  <c r="AM149" i="1"/>
  <c r="AC149" i="1"/>
  <c r="AB149" i="1"/>
  <c r="AA149" i="1"/>
  <c r="F149" i="1"/>
  <c r="G149" i="1" s="1"/>
  <c r="AK149" i="1" s="1"/>
  <c r="E149" i="1"/>
  <c r="AR148" i="1"/>
  <c r="AP148" i="1"/>
  <c r="AO148" i="1"/>
  <c r="AN148" i="1"/>
  <c r="AD148" i="1"/>
  <c r="AL148" i="1" s="1"/>
  <c r="AC148" i="1"/>
  <c r="AB148" i="1"/>
  <c r="AM148" i="1" s="1"/>
  <c r="AA148" i="1"/>
  <c r="E148" i="1"/>
  <c r="F148" i="1" s="1"/>
  <c r="G148" i="1" s="1"/>
  <c r="AK148" i="1" s="1"/>
  <c r="AR147" i="1"/>
  <c r="AM147" i="1"/>
  <c r="AK147" i="1"/>
  <c r="AC147" i="1"/>
  <c r="AB147" i="1"/>
  <c r="AA147" i="1"/>
  <c r="G147" i="1"/>
  <c r="F147" i="1"/>
  <c r="E147" i="1"/>
  <c r="AR146" i="1"/>
  <c r="AN146" i="1"/>
  <c r="AC146" i="1"/>
  <c r="AB146" i="1"/>
  <c r="AA146" i="1"/>
  <c r="E146" i="1"/>
  <c r="F146" i="1" s="1"/>
  <c r="G146" i="1" s="1"/>
  <c r="AK146" i="1" s="1"/>
  <c r="AR145" i="1"/>
  <c r="AM145" i="1"/>
  <c r="AC145" i="1"/>
  <c r="AB145" i="1"/>
  <c r="AA145" i="1"/>
  <c r="F145" i="1"/>
  <c r="G145" i="1" s="1"/>
  <c r="AK145" i="1" s="1"/>
  <c r="E145" i="1"/>
  <c r="AR144" i="1"/>
  <c r="AN144" i="1"/>
  <c r="AD144" i="1"/>
  <c r="AC144" i="1"/>
  <c r="AB144" i="1"/>
  <c r="AM144" i="1" s="1"/>
  <c r="AA144" i="1"/>
  <c r="E144" i="1"/>
  <c r="F144" i="1" s="1"/>
  <c r="G144" i="1" s="1"/>
  <c r="AK144" i="1" s="1"/>
  <c r="AR143" i="1"/>
  <c r="AM143" i="1"/>
  <c r="AC143" i="1"/>
  <c r="AB143" i="1"/>
  <c r="AA143" i="1"/>
  <c r="F143" i="1"/>
  <c r="G143" i="1" s="1"/>
  <c r="AK143" i="1" s="1"/>
  <c r="E143" i="1"/>
  <c r="AR142" i="1"/>
  <c r="AP142" i="1"/>
  <c r="AO142" i="1"/>
  <c r="AN142" i="1"/>
  <c r="AD142" i="1"/>
  <c r="AL142" i="1" s="1"/>
  <c r="AC142" i="1"/>
  <c r="AB142" i="1"/>
  <c r="AM142" i="1" s="1"/>
  <c r="AA142" i="1"/>
  <c r="E142" i="1"/>
  <c r="F142" i="1" s="1"/>
  <c r="G142" i="1" s="1"/>
  <c r="AK142" i="1" s="1"/>
  <c r="AR141" i="1"/>
  <c r="AM141" i="1"/>
  <c r="AK141" i="1"/>
  <c r="AC141" i="1"/>
  <c r="AB141" i="1"/>
  <c r="AA141" i="1"/>
  <c r="G141" i="1"/>
  <c r="F141" i="1"/>
  <c r="E141" i="1"/>
  <c r="AR140" i="1"/>
  <c r="AN140" i="1"/>
  <c r="AC140" i="1"/>
  <c r="AB140" i="1"/>
  <c r="AA140" i="1"/>
  <c r="E140" i="1"/>
  <c r="F140" i="1" s="1"/>
  <c r="G140" i="1" s="1"/>
  <c r="AK140" i="1" s="1"/>
  <c r="AR139" i="1"/>
  <c r="AM139" i="1"/>
  <c r="AC139" i="1"/>
  <c r="AB139" i="1"/>
  <c r="AA139" i="1"/>
  <c r="F139" i="1"/>
  <c r="G139" i="1" s="1"/>
  <c r="AK139" i="1" s="1"/>
  <c r="E139" i="1"/>
  <c r="AR138" i="1"/>
  <c r="AN138" i="1"/>
  <c r="AD138" i="1"/>
  <c r="AC138" i="1"/>
  <c r="AB138" i="1"/>
  <c r="AM138" i="1" s="1"/>
  <c r="AA138" i="1"/>
  <c r="E138" i="1"/>
  <c r="F138" i="1" s="1"/>
  <c r="G138" i="1" s="1"/>
  <c r="AK138" i="1" s="1"/>
  <c r="AR137" i="1"/>
  <c r="AM137" i="1"/>
  <c r="AC137" i="1"/>
  <c r="AB137" i="1"/>
  <c r="AA137" i="1"/>
  <c r="F137" i="1"/>
  <c r="G137" i="1" s="1"/>
  <c r="AK137" i="1" s="1"/>
  <c r="E137" i="1"/>
  <c r="AR136" i="1"/>
  <c r="AP136" i="1"/>
  <c r="AO136" i="1"/>
  <c r="AN136" i="1"/>
  <c r="AD136" i="1"/>
  <c r="AL136" i="1" s="1"/>
  <c r="AC136" i="1"/>
  <c r="AB136" i="1"/>
  <c r="AM136" i="1" s="1"/>
  <c r="AA136" i="1"/>
  <c r="E136" i="1"/>
  <c r="F136" i="1" s="1"/>
  <c r="G136" i="1" s="1"/>
  <c r="AK136" i="1" s="1"/>
  <c r="AR135" i="1"/>
  <c r="AM135" i="1"/>
  <c r="AK135" i="1"/>
  <c r="AC135" i="1"/>
  <c r="AB135" i="1"/>
  <c r="AA135" i="1"/>
  <c r="G135" i="1"/>
  <c r="F135" i="1"/>
  <c r="E135" i="1"/>
  <c r="AR134" i="1"/>
  <c r="AN134" i="1"/>
  <c r="AC134" i="1"/>
  <c r="AB134" i="1"/>
  <c r="AA134" i="1"/>
  <c r="E134" i="1"/>
  <c r="F134" i="1" s="1"/>
  <c r="G134" i="1" s="1"/>
  <c r="AK134" i="1" s="1"/>
  <c r="AR133" i="1"/>
  <c r="AM133" i="1"/>
  <c r="AC133" i="1"/>
  <c r="AB133" i="1"/>
  <c r="AA133" i="1"/>
  <c r="F133" i="1"/>
  <c r="G133" i="1" s="1"/>
  <c r="AK133" i="1" s="1"/>
  <c r="E133" i="1"/>
  <c r="AR132" i="1"/>
  <c r="AN132" i="1"/>
  <c r="AD132" i="1"/>
  <c r="AC132" i="1"/>
  <c r="AB132" i="1"/>
  <c r="AM132" i="1" s="1"/>
  <c r="AA132" i="1"/>
  <c r="E132" i="1"/>
  <c r="F132" i="1" s="1"/>
  <c r="G132" i="1" s="1"/>
  <c r="AK132" i="1" s="1"/>
  <c r="AR131" i="1"/>
  <c r="AM131" i="1"/>
  <c r="AC131" i="1"/>
  <c r="AB131" i="1"/>
  <c r="AA131" i="1"/>
  <c r="F131" i="1"/>
  <c r="G131" i="1" s="1"/>
  <c r="AK131" i="1" s="1"/>
  <c r="E131" i="1"/>
  <c r="AR130" i="1"/>
  <c r="AP130" i="1"/>
  <c r="AO130" i="1"/>
  <c r="AN130" i="1"/>
  <c r="AD130" i="1"/>
  <c r="AL130" i="1" s="1"/>
  <c r="AC130" i="1"/>
  <c r="AB130" i="1"/>
  <c r="AM130" i="1" s="1"/>
  <c r="AA130" i="1"/>
  <c r="E130" i="1"/>
  <c r="F130" i="1" s="1"/>
  <c r="G130" i="1" s="1"/>
  <c r="AK130" i="1" s="1"/>
  <c r="AR129" i="1"/>
  <c r="AM129" i="1"/>
  <c r="AK129" i="1"/>
  <c r="AC129" i="1"/>
  <c r="AB129" i="1"/>
  <c r="AA129" i="1"/>
  <c r="G129" i="1"/>
  <c r="F129" i="1"/>
  <c r="E129" i="1"/>
  <c r="AR128" i="1"/>
  <c r="AN128" i="1"/>
  <c r="AC128" i="1"/>
  <c r="AB128" i="1"/>
  <c r="AA128" i="1"/>
  <c r="E128" i="1"/>
  <c r="F128" i="1" s="1"/>
  <c r="G128" i="1" s="1"/>
  <c r="AK128" i="1" s="1"/>
  <c r="AR127" i="1"/>
  <c r="AM127" i="1"/>
  <c r="AC127" i="1"/>
  <c r="AB127" i="1"/>
  <c r="AA127" i="1"/>
  <c r="F127" i="1"/>
  <c r="G127" i="1" s="1"/>
  <c r="AK127" i="1" s="1"/>
  <c r="E127" i="1"/>
  <c r="AR126" i="1"/>
  <c r="AN126" i="1"/>
  <c r="AD126" i="1"/>
  <c r="AC126" i="1"/>
  <c r="AB126" i="1"/>
  <c r="AM126" i="1" s="1"/>
  <c r="AA126" i="1"/>
  <c r="E126" i="1"/>
  <c r="F126" i="1" s="1"/>
  <c r="G126" i="1" s="1"/>
  <c r="AK126" i="1" s="1"/>
  <c r="AR125" i="1"/>
  <c r="AM125" i="1"/>
  <c r="AC125" i="1"/>
  <c r="AB125" i="1"/>
  <c r="AA125" i="1"/>
  <c r="G125" i="1"/>
  <c r="AK125" i="1" s="1"/>
  <c r="F125" i="1"/>
  <c r="E125" i="1"/>
  <c r="AR124" i="1"/>
  <c r="AP124" i="1"/>
  <c r="AO124" i="1"/>
  <c r="AN124" i="1"/>
  <c r="AD124" i="1"/>
  <c r="AL124" i="1" s="1"/>
  <c r="AC124" i="1"/>
  <c r="AB124" i="1"/>
  <c r="AM124" i="1" s="1"/>
  <c r="AA124" i="1"/>
  <c r="E124" i="1"/>
  <c r="F124" i="1" s="1"/>
  <c r="G124" i="1" s="1"/>
  <c r="AK124" i="1" s="1"/>
  <c r="AR123" i="1"/>
  <c r="AM123" i="1"/>
  <c r="AK123" i="1"/>
  <c r="AC123" i="1"/>
  <c r="AB123" i="1"/>
  <c r="AA123" i="1"/>
  <c r="G123" i="1"/>
  <c r="F123" i="1"/>
  <c r="E123" i="1"/>
  <c r="AR122" i="1"/>
  <c r="AN122" i="1"/>
  <c r="AC122" i="1"/>
  <c r="AB122" i="1"/>
  <c r="AA122" i="1"/>
  <c r="E122" i="1"/>
  <c r="F122" i="1" s="1"/>
  <c r="G122" i="1" s="1"/>
  <c r="AK122" i="1" s="1"/>
  <c r="AR121" i="1"/>
  <c r="AM121" i="1"/>
  <c r="AC121" i="1"/>
  <c r="AB121" i="1"/>
  <c r="AA121" i="1"/>
  <c r="F121" i="1"/>
  <c r="G121" i="1" s="1"/>
  <c r="AK121" i="1" s="1"/>
  <c r="E121" i="1"/>
  <c r="AR120" i="1"/>
  <c r="AN120" i="1"/>
  <c r="AD120" i="1"/>
  <c r="AC120" i="1"/>
  <c r="AB120" i="1"/>
  <c r="AM120" i="1" s="1"/>
  <c r="AA120" i="1"/>
  <c r="E120" i="1"/>
  <c r="F120" i="1" s="1"/>
  <c r="G120" i="1" s="1"/>
  <c r="AK120" i="1" s="1"/>
  <c r="AR119" i="1"/>
  <c r="AM119" i="1"/>
  <c r="AC119" i="1"/>
  <c r="AB119" i="1"/>
  <c r="AA119" i="1"/>
  <c r="G119" i="1"/>
  <c r="AK119" i="1" s="1"/>
  <c r="F119" i="1"/>
  <c r="E119" i="1"/>
  <c r="AR118" i="1"/>
  <c r="AP118" i="1"/>
  <c r="AO118" i="1"/>
  <c r="AN118" i="1"/>
  <c r="AD118" i="1"/>
  <c r="AL118" i="1" s="1"/>
  <c r="AC118" i="1"/>
  <c r="AB118" i="1"/>
  <c r="AM118" i="1" s="1"/>
  <c r="AA118" i="1"/>
  <c r="E118" i="1"/>
  <c r="F118" i="1" s="1"/>
  <c r="G118" i="1" s="1"/>
  <c r="AK118" i="1" s="1"/>
  <c r="AR117" i="1"/>
  <c r="AM117" i="1"/>
  <c r="AK117" i="1"/>
  <c r="AC117" i="1"/>
  <c r="AB117" i="1"/>
  <c r="AA117" i="1"/>
  <c r="G117" i="1"/>
  <c r="F117" i="1"/>
  <c r="E117" i="1"/>
  <c r="AR116" i="1"/>
  <c r="AN116" i="1"/>
  <c r="AC116" i="1"/>
  <c r="AB116" i="1"/>
  <c r="AA116" i="1"/>
  <c r="E116" i="1"/>
  <c r="F116" i="1" s="1"/>
  <c r="G116" i="1" s="1"/>
  <c r="AK116" i="1" s="1"/>
  <c r="AR115" i="1"/>
  <c r="AM115" i="1"/>
  <c r="AC115" i="1"/>
  <c r="AB115" i="1"/>
  <c r="AA115" i="1"/>
  <c r="F115" i="1"/>
  <c r="G115" i="1" s="1"/>
  <c r="AK115" i="1" s="1"/>
  <c r="E115" i="1"/>
  <c r="AR114" i="1"/>
  <c r="AN114" i="1"/>
  <c r="AD114" i="1"/>
  <c r="AC114" i="1"/>
  <c r="AB114" i="1"/>
  <c r="AM114" i="1" s="1"/>
  <c r="AA114" i="1"/>
  <c r="E114" i="1"/>
  <c r="F114" i="1" s="1"/>
  <c r="G114" i="1" s="1"/>
  <c r="AK114" i="1" s="1"/>
  <c r="AR113" i="1"/>
  <c r="AM113" i="1"/>
  <c r="AC113" i="1"/>
  <c r="AB113" i="1"/>
  <c r="AA113" i="1"/>
  <c r="G113" i="1"/>
  <c r="AK113" i="1" s="1"/>
  <c r="F113" i="1"/>
  <c r="E113" i="1"/>
  <c r="AR112" i="1"/>
  <c r="AP112" i="1"/>
  <c r="AO112" i="1"/>
  <c r="AN112" i="1"/>
  <c r="AD112" i="1"/>
  <c r="AL112" i="1" s="1"/>
  <c r="AC112" i="1"/>
  <c r="AB112" i="1"/>
  <c r="AM112" i="1" s="1"/>
  <c r="AA112" i="1"/>
  <c r="E112" i="1"/>
  <c r="F112" i="1" s="1"/>
  <c r="G112" i="1" s="1"/>
  <c r="AK112" i="1" s="1"/>
  <c r="AR111" i="1"/>
  <c r="AM111" i="1"/>
  <c r="AK111" i="1"/>
  <c r="AC111" i="1"/>
  <c r="AB111" i="1"/>
  <c r="AA111" i="1"/>
  <c r="G111" i="1"/>
  <c r="F111" i="1"/>
  <c r="E111" i="1"/>
  <c r="AR110" i="1"/>
  <c r="AN110" i="1"/>
  <c r="AC110" i="1"/>
  <c r="AB110" i="1"/>
  <c r="AA110" i="1"/>
  <c r="E110" i="1"/>
  <c r="F110" i="1" s="1"/>
  <c r="G110" i="1" s="1"/>
  <c r="AK110" i="1" s="1"/>
  <c r="AR109" i="1"/>
  <c r="AM109" i="1"/>
  <c r="AC109" i="1"/>
  <c r="AB109" i="1"/>
  <c r="AA109" i="1"/>
  <c r="F109" i="1"/>
  <c r="G109" i="1" s="1"/>
  <c r="AK109" i="1" s="1"/>
  <c r="E109" i="1"/>
  <c r="AR108" i="1"/>
  <c r="AN108" i="1"/>
  <c r="AD108" i="1"/>
  <c r="AC108" i="1"/>
  <c r="AB108" i="1"/>
  <c r="AM108" i="1" s="1"/>
  <c r="AA108" i="1"/>
  <c r="E108" i="1"/>
  <c r="F108" i="1" s="1"/>
  <c r="G108" i="1" s="1"/>
  <c r="AK108" i="1" s="1"/>
  <c r="AR107" i="1"/>
  <c r="AM107" i="1"/>
  <c r="AC107" i="1"/>
  <c r="AB107" i="1"/>
  <c r="AA107" i="1"/>
  <c r="G107" i="1"/>
  <c r="AK107" i="1" s="1"/>
  <c r="F107" i="1"/>
  <c r="E107" i="1"/>
  <c r="AR106" i="1"/>
  <c r="AP106" i="1"/>
  <c r="AO106" i="1"/>
  <c r="AN106" i="1"/>
  <c r="AD106" i="1"/>
  <c r="AL106" i="1" s="1"/>
  <c r="AC106" i="1"/>
  <c r="AB106" i="1"/>
  <c r="AM106" i="1" s="1"/>
  <c r="AA106" i="1"/>
  <c r="E106" i="1"/>
  <c r="F106" i="1" s="1"/>
  <c r="G106" i="1" s="1"/>
  <c r="AK106" i="1" s="1"/>
  <c r="AR105" i="1"/>
  <c r="AM105" i="1"/>
  <c r="AK105" i="1"/>
  <c r="AC105" i="1"/>
  <c r="AB105" i="1"/>
  <c r="AA105" i="1"/>
  <c r="G105" i="1"/>
  <c r="F105" i="1"/>
  <c r="E105" i="1"/>
  <c r="AR104" i="1"/>
  <c r="AN104" i="1"/>
  <c r="AC104" i="1"/>
  <c r="AB104" i="1"/>
  <c r="AA104" i="1"/>
  <c r="E104" i="1"/>
  <c r="F104" i="1" s="1"/>
  <c r="G104" i="1" s="1"/>
  <c r="AK104" i="1" s="1"/>
  <c r="AR103" i="1"/>
  <c r="AM103" i="1"/>
  <c r="AC103" i="1"/>
  <c r="AB103" i="1"/>
  <c r="AA103" i="1"/>
  <c r="G103" i="1"/>
  <c r="AK103" i="1" s="1"/>
  <c r="F103" i="1"/>
  <c r="E103" i="1"/>
  <c r="AR102" i="1"/>
  <c r="AN102" i="1"/>
  <c r="AD102" i="1"/>
  <c r="AC102" i="1"/>
  <c r="AB102" i="1"/>
  <c r="AM102" i="1" s="1"/>
  <c r="AA102" i="1"/>
  <c r="E102" i="1"/>
  <c r="F102" i="1" s="1"/>
  <c r="G102" i="1" s="1"/>
  <c r="AK102" i="1" s="1"/>
  <c r="AR101" i="1"/>
  <c r="AM101" i="1"/>
  <c r="AC101" i="1"/>
  <c r="AB101" i="1"/>
  <c r="AA101" i="1"/>
  <c r="G101" i="1"/>
  <c r="AK101" i="1" s="1"/>
  <c r="F101" i="1"/>
  <c r="E101" i="1"/>
  <c r="AR100" i="1"/>
  <c r="AP100" i="1"/>
  <c r="AO100" i="1"/>
  <c r="AN100" i="1"/>
  <c r="AD100" i="1"/>
  <c r="AL100" i="1" s="1"/>
  <c r="AC100" i="1"/>
  <c r="AB100" i="1"/>
  <c r="AM100" i="1" s="1"/>
  <c r="AA100" i="1"/>
  <c r="E100" i="1"/>
  <c r="F100" i="1" s="1"/>
  <c r="G100" i="1" s="1"/>
  <c r="AK100" i="1" s="1"/>
  <c r="AR99" i="1"/>
  <c r="AM99" i="1"/>
  <c r="AK99" i="1"/>
  <c r="AC99" i="1"/>
  <c r="AB99" i="1"/>
  <c r="AA99" i="1"/>
  <c r="G99" i="1"/>
  <c r="F99" i="1"/>
  <c r="E99" i="1"/>
  <c r="AR98" i="1"/>
  <c r="AN98" i="1"/>
  <c r="AC98" i="1"/>
  <c r="AB98" i="1"/>
  <c r="AA98" i="1"/>
  <c r="E98" i="1"/>
  <c r="F98" i="1" s="1"/>
  <c r="G98" i="1" s="1"/>
  <c r="AK98" i="1" s="1"/>
  <c r="AR97" i="1"/>
  <c r="AM97" i="1"/>
  <c r="AC97" i="1"/>
  <c r="AB97" i="1"/>
  <c r="AA97" i="1"/>
  <c r="G97" i="1"/>
  <c r="AK97" i="1" s="1"/>
  <c r="F97" i="1"/>
  <c r="E97" i="1"/>
  <c r="AR96" i="1"/>
  <c r="AN96" i="1"/>
  <c r="AD96" i="1"/>
  <c r="AC96" i="1"/>
  <c r="AB96" i="1"/>
  <c r="AM96" i="1" s="1"/>
  <c r="AA96" i="1"/>
  <c r="E96" i="1"/>
  <c r="F96" i="1" s="1"/>
  <c r="G96" i="1" s="1"/>
  <c r="AK96" i="1" s="1"/>
  <c r="AR95" i="1"/>
  <c r="AM95" i="1"/>
  <c r="AC95" i="1"/>
  <c r="AB95" i="1"/>
  <c r="AA95" i="1"/>
  <c r="G95" i="1"/>
  <c r="AK95" i="1" s="1"/>
  <c r="F95" i="1"/>
  <c r="E95" i="1"/>
  <c r="AR94" i="1"/>
  <c r="AP94" i="1"/>
  <c r="AO94" i="1"/>
  <c r="AN94" i="1"/>
  <c r="AD94" i="1"/>
  <c r="AL94" i="1" s="1"/>
  <c r="AC94" i="1"/>
  <c r="AB94" i="1"/>
  <c r="AM94" i="1" s="1"/>
  <c r="AA94" i="1"/>
  <c r="E94" i="1"/>
  <c r="F94" i="1" s="1"/>
  <c r="G94" i="1" s="1"/>
  <c r="AK94" i="1" s="1"/>
  <c r="AR93" i="1"/>
  <c r="AM93" i="1"/>
  <c r="AK93" i="1"/>
  <c r="AC93" i="1"/>
  <c r="AB93" i="1"/>
  <c r="AA93" i="1"/>
  <c r="G93" i="1"/>
  <c r="F93" i="1"/>
  <c r="E93" i="1"/>
  <c r="AR92" i="1"/>
  <c r="AN92" i="1"/>
  <c r="AC92" i="1"/>
  <c r="AB92" i="1"/>
  <c r="AA92" i="1"/>
  <c r="E92" i="1"/>
  <c r="F92" i="1" s="1"/>
  <c r="G92" i="1" s="1"/>
  <c r="AK92" i="1" s="1"/>
  <c r="AR91" i="1"/>
  <c r="AM91" i="1"/>
  <c r="AC91" i="1"/>
  <c r="AB91" i="1"/>
  <c r="AA91" i="1"/>
  <c r="G91" i="1"/>
  <c r="AK91" i="1" s="1"/>
  <c r="F91" i="1"/>
  <c r="E91" i="1"/>
  <c r="AR90" i="1"/>
  <c r="AN90" i="1"/>
  <c r="AD90" i="1"/>
  <c r="AC90" i="1"/>
  <c r="AB90" i="1"/>
  <c r="AM90" i="1" s="1"/>
  <c r="AA90" i="1"/>
  <c r="E90" i="1"/>
  <c r="F90" i="1" s="1"/>
  <c r="G90" i="1" s="1"/>
  <c r="AK90" i="1" s="1"/>
  <c r="AR89" i="1"/>
  <c r="AM89" i="1"/>
  <c r="AC89" i="1"/>
  <c r="AB89" i="1"/>
  <c r="AA89" i="1"/>
  <c r="G89" i="1"/>
  <c r="AK89" i="1" s="1"/>
  <c r="F89" i="1"/>
  <c r="E89" i="1"/>
  <c r="AR88" i="1"/>
  <c r="AP88" i="1"/>
  <c r="AO88" i="1"/>
  <c r="AN88" i="1"/>
  <c r="AD88" i="1"/>
  <c r="AL88" i="1" s="1"/>
  <c r="AC88" i="1"/>
  <c r="AB88" i="1"/>
  <c r="AM88" i="1" s="1"/>
  <c r="AA88" i="1"/>
  <c r="E88" i="1"/>
  <c r="F88" i="1" s="1"/>
  <c r="G88" i="1" s="1"/>
  <c r="AK88" i="1" s="1"/>
  <c r="AR87" i="1"/>
  <c r="AM87" i="1"/>
  <c r="AK87" i="1"/>
  <c r="AC87" i="1"/>
  <c r="AB87" i="1"/>
  <c r="AA87" i="1"/>
  <c r="G87" i="1"/>
  <c r="F87" i="1"/>
  <c r="E87" i="1"/>
  <c r="AR86" i="1"/>
  <c r="AN86" i="1"/>
  <c r="AC86" i="1"/>
  <c r="AB86" i="1"/>
  <c r="AA86" i="1"/>
  <c r="E86" i="1"/>
  <c r="F86" i="1" s="1"/>
  <c r="G86" i="1" s="1"/>
  <c r="AK86" i="1" s="1"/>
  <c r="AR85" i="1"/>
  <c r="AM85" i="1"/>
  <c r="AC85" i="1"/>
  <c r="AB85" i="1"/>
  <c r="AA85" i="1"/>
  <c r="F85" i="1"/>
  <c r="G85" i="1" s="1"/>
  <c r="AK85" i="1" s="1"/>
  <c r="E85" i="1"/>
  <c r="AR84" i="1"/>
  <c r="AN84" i="1"/>
  <c r="AD84" i="1"/>
  <c r="AC84" i="1"/>
  <c r="AB84" i="1"/>
  <c r="AM84" i="1" s="1"/>
  <c r="AA84" i="1"/>
  <c r="E84" i="1"/>
  <c r="F84" i="1" s="1"/>
  <c r="G84" i="1" s="1"/>
  <c r="AK84" i="1" s="1"/>
  <c r="AR83" i="1"/>
  <c r="AM83" i="1"/>
  <c r="AC83" i="1"/>
  <c r="AB83" i="1"/>
  <c r="AA83" i="1"/>
  <c r="G83" i="1"/>
  <c r="AK83" i="1" s="1"/>
  <c r="F83" i="1"/>
  <c r="E83" i="1"/>
  <c r="AR82" i="1"/>
  <c r="AP82" i="1"/>
  <c r="AO82" i="1"/>
  <c r="AN82" i="1"/>
  <c r="AD82" i="1"/>
  <c r="AL82" i="1" s="1"/>
  <c r="AC82" i="1"/>
  <c r="AB82" i="1"/>
  <c r="AM82" i="1" s="1"/>
  <c r="AA82" i="1"/>
  <c r="E82" i="1"/>
  <c r="F82" i="1" s="1"/>
  <c r="G82" i="1" s="1"/>
  <c r="AK82" i="1" s="1"/>
  <c r="AR81" i="1"/>
  <c r="AM81" i="1"/>
  <c r="AK81" i="1"/>
  <c r="AC81" i="1"/>
  <c r="AB81" i="1"/>
  <c r="AA81" i="1"/>
  <c r="G81" i="1"/>
  <c r="F81" i="1"/>
  <c r="E81" i="1"/>
  <c r="AR80" i="1"/>
  <c r="AN80" i="1"/>
  <c r="AC80" i="1"/>
  <c r="AB80" i="1"/>
  <c r="AA80" i="1"/>
  <c r="E80" i="1"/>
  <c r="F80" i="1" s="1"/>
  <c r="G80" i="1" s="1"/>
  <c r="AK80" i="1" s="1"/>
  <c r="AR79" i="1"/>
  <c r="AM79" i="1"/>
  <c r="AC79" i="1"/>
  <c r="AB79" i="1"/>
  <c r="AA79" i="1"/>
  <c r="F79" i="1"/>
  <c r="G79" i="1" s="1"/>
  <c r="AK79" i="1" s="1"/>
  <c r="E79" i="1"/>
  <c r="AR78" i="1"/>
  <c r="AN78" i="1"/>
  <c r="AD78" i="1"/>
  <c r="AC78" i="1"/>
  <c r="AB78" i="1"/>
  <c r="AM78" i="1" s="1"/>
  <c r="AA78" i="1"/>
  <c r="E78" i="1"/>
  <c r="F78" i="1" s="1"/>
  <c r="G78" i="1" s="1"/>
  <c r="AK78" i="1" s="1"/>
  <c r="AR77" i="1"/>
  <c r="AM77" i="1"/>
  <c r="AC77" i="1"/>
  <c r="AB77" i="1"/>
  <c r="AA77" i="1"/>
  <c r="G77" i="1"/>
  <c r="AK77" i="1" s="1"/>
  <c r="F77" i="1"/>
  <c r="E77" i="1"/>
  <c r="AR76" i="1"/>
  <c r="AP76" i="1"/>
  <c r="AO76" i="1"/>
  <c r="AN76" i="1"/>
  <c r="AD76" i="1"/>
  <c r="AL76" i="1" s="1"/>
  <c r="AC76" i="1"/>
  <c r="AB76" i="1"/>
  <c r="AM76" i="1" s="1"/>
  <c r="AA76" i="1"/>
  <c r="E76" i="1"/>
  <c r="F76" i="1" s="1"/>
  <c r="G76" i="1" s="1"/>
  <c r="AK76" i="1" s="1"/>
  <c r="AR75" i="1"/>
  <c r="AK75" i="1"/>
  <c r="AC75" i="1"/>
  <c r="AB75" i="1"/>
  <c r="AM75" i="1" s="1"/>
  <c r="AA75" i="1"/>
  <c r="G75" i="1"/>
  <c r="F75" i="1"/>
  <c r="E75" i="1"/>
  <c r="AR74" i="1"/>
  <c r="AN74" i="1"/>
  <c r="AK74" i="1"/>
  <c r="AD74" i="1"/>
  <c r="AC74" i="1"/>
  <c r="AB74" i="1"/>
  <c r="AM74" i="1" s="1"/>
  <c r="AA74" i="1"/>
  <c r="E74" i="1"/>
  <c r="F74" i="1" s="1"/>
  <c r="G74" i="1" s="1"/>
  <c r="AR73" i="1"/>
  <c r="AK73" i="1"/>
  <c r="AC73" i="1"/>
  <c r="AB73" i="1"/>
  <c r="AM73" i="1" s="1"/>
  <c r="AA73" i="1"/>
  <c r="G73" i="1"/>
  <c r="F73" i="1"/>
  <c r="E73" i="1"/>
  <c r="AR72" i="1"/>
  <c r="AN72" i="1"/>
  <c r="AK72" i="1"/>
  <c r="AD72" i="1"/>
  <c r="AC72" i="1"/>
  <c r="AQ72" i="1" s="1"/>
  <c r="AB72" i="1"/>
  <c r="AM72" i="1" s="1"/>
  <c r="AA72" i="1"/>
  <c r="E72" i="1"/>
  <c r="F72" i="1" s="1"/>
  <c r="G72" i="1" s="1"/>
  <c r="AR71" i="1"/>
  <c r="AK71" i="1"/>
  <c r="AC71" i="1"/>
  <c r="AB71" i="1"/>
  <c r="AM71" i="1" s="1"/>
  <c r="AA71" i="1"/>
  <c r="G71" i="1"/>
  <c r="F71" i="1"/>
  <c r="E71" i="1"/>
  <c r="AR70" i="1"/>
  <c r="AN70" i="1"/>
  <c r="AD70" i="1"/>
  <c r="AC70" i="1"/>
  <c r="AQ70" i="1" s="1"/>
  <c r="AB70" i="1"/>
  <c r="AM70" i="1" s="1"/>
  <c r="AA70" i="1"/>
  <c r="E70" i="1"/>
  <c r="F70" i="1" s="1"/>
  <c r="G70" i="1" s="1"/>
  <c r="AK70" i="1" s="1"/>
  <c r="AR69" i="1"/>
  <c r="AK69" i="1"/>
  <c r="AC69" i="1"/>
  <c r="AB69" i="1"/>
  <c r="AM69" i="1" s="1"/>
  <c r="AA69" i="1"/>
  <c r="G69" i="1"/>
  <c r="F69" i="1"/>
  <c r="E69" i="1"/>
  <c r="AR68" i="1"/>
  <c r="AN68" i="1"/>
  <c r="AK68" i="1"/>
  <c r="AD68" i="1"/>
  <c r="AC68" i="1"/>
  <c r="AB68" i="1"/>
  <c r="AM68" i="1" s="1"/>
  <c r="AA68" i="1"/>
  <c r="E68" i="1"/>
  <c r="F68" i="1" s="1"/>
  <c r="G68" i="1" s="1"/>
  <c r="AR67" i="1"/>
  <c r="AK67" i="1"/>
  <c r="AC67" i="1"/>
  <c r="AB67" i="1"/>
  <c r="AM67" i="1" s="1"/>
  <c r="AA67" i="1"/>
  <c r="G67" i="1"/>
  <c r="F67" i="1"/>
  <c r="E67" i="1"/>
  <c r="AR66" i="1"/>
  <c r="AN66" i="1"/>
  <c r="AK66" i="1"/>
  <c r="AD66" i="1"/>
  <c r="AC66" i="1"/>
  <c r="AQ66" i="1" s="1"/>
  <c r="AB66" i="1"/>
  <c r="AM66" i="1" s="1"/>
  <c r="AA66" i="1"/>
  <c r="E66" i="1"/>
  <c r="F66" i="1" s="1"/>
  <c r="G66" i="1" s="1"/>
  <c r="AR65" i="1"/>
  <c r="AK65" i="1"/>
  <c r="AC65" i="1"/>
  <c r="AB65" i="1"/>
  <c r="AM65" i="1" s="1"/>
  <c r="AA65" i="1"/>
  <c r="G65" i="1"/>
  <c r="F65" i="1"/>
  <c r="E65" i="1"/>
  <c r="AR64" i="1"/>
  <c r="AN64" i="1"/>
  <c r="AD64" i="1"/>
  <c r="AC64" i="1"/>
  <c r="AQ64" i="1" s="1"/>
  <c r="AB64" i="1"/>
  <c r="AM64" i="1" s="1"/>
  <c r="AA64" i="1"/>
  <c r="E64" i="1"/>
  <c r="F64" i="1" s="1"/>
  <c r="G64" i="1" s="1"/>
  <c r="AK64" i="1" s="1"/>
  <c r="AR63" i="1"/>
  <c r="AK63" i="1"/>
  <c r="AC63" i="1"/>
  <c r="AB63" i="1"/>
  <c r="AM63" i="1" s="1"/>
  <c r="AA63" i="1"/>
  <c r="G63" i="1"/>
  <c r="F63" i="1"/>
  <c r="E63" i="1"/>
  <c r="AR62" i="1"/>
  <c r="AN62" i="1"/>
  <c r="AK62" i="1"/>
  <c r="AD62" i="1"/>
  <c r="AC62" i="1"/>
  <c r="AB62" i="1"/>
  <c r="AM62" i="1" s="1"/>
  <c r="AA62" i="1"/>
  <c r="E62" i="1"/>
  <c r="F62" i="1" s="1"/>
  <c r="G62" i="1" s="1"/>
  <c r="AR61" i="1"/>
  <c r="AK61" i="1"/>
  <c r="AC61" i="1"/>
  <c r="AB61" i="1"/>
  <c r="AM61" i="1" s="1"/>
  <c r="AA61" i="1"/>
  <c r="G61" i="1"/>
  <c r="F61" i="1"/>
  <c r="E61" i="1"/>
  <c r="AR60" i="1"/>
  <c r="AN60" i="1"/>
  <c r="AK60" i="1"/>
  <c r="AD60" i="1"/>
  <c r="AC60" i="1"/>
  <c r="AQ60" i="1" s="1"/>
  <c r="AB60" i="1"/>
  <c r="AM60" i="1" s="1"/>
  <c r="AA60" i="1"/>
  <c r="E60" i="1"/>
  <c r="F60" i="1" s="1"/>
  <c r="G60" i="1" s="1"/>
  <c r="AR59" i="1"/>
  <c r="AK59" i="1"/>
  <c r="AC59" i="1"/>
  <c r="AB59" i="1"/>
  <c r="AM59" i="1" s="1"/>
  <c r="AA59" i="1"/>
  <c r="G59" i="1"/>
  <c r="F59" i="1"/>
  <c r="E59" i="1"/>
  <c r="AR58" i="1"/>
  <c r="AN58" i="1"/>
  <c r="AD58" i="1"/>
  <c r="AC58" i="1"/>
  <c r="AQ58" i="1" s="1"/>
  <c r="AB58" i="1"/>
  <c r="AM58" i="1" s="1"/>
  <c r="AA58" i="1"/>
  <c r="E58" i="1"/>
  <c r="F58" i="1" s="1"/>
  <c r="G58" i="1" s="1"/>
  <c r="AK58" i="1" s="1"/>
  <c r="AR57" i="1"/>
  <c r="AK57" i="1"/>
  <c r="AC57" i="1"/>
  <c r="AB57" i="1"/>
  <c r="AM57" i="1" s="1"/>
  <c r="AA57" i="1"/>
  <c r="G57" i="1"/>
  <c r="F57" i="1"/>
  <c r="E57" i="1"/>
  <c r="AR56" i="1"/>
  <c r="AN56" i="1"/>
  <c r="AK56" i="1"/>
  <c r="AD56" i="1"/>
  <c r="AC56" i="1"/>
  <c r="AB56" i="1"/>
  <c r="AM56" i="1" s="1"/>
  <c r="AA56" i="1"/>
  <c r="E56" i="1"/>
  <c r="F56" i="1" s="1"/>
  <c r="G56" i="1" s="1"/>
  <c r="AR55" i="1"/>
  <c r="AK55" i="1"/>
  <c r="AC55" i="1"/>
  <c r="AB55" i="1"/>
  <c r="AM55" i="1" s="1"/>
  <c r="AA55" i="1"/>
  <c r="G55" i="1"/>
  <c r="F55" i="1"/>
  <c r="E55" i="1"/>
  <c r="AR54" i="1"/>
  <c r="AN54" i="1"/>
  <c r="AK54" i="1"/>
  <c r="AD54" i="1"/>
  <c r="AC54" i="1"/>
  <c r="AQ54" i="1" s="1"/>
  <c r="AB54" i="1"/>
  <c r="AM54" i="1" s="1"/>
  <c r="AA54" i="1"/>
  <c r="E54" i="1"/>
  <c r="F54" i="1" s="1"/>
  <c r="G54" i="1" s="1"/>
  <c r="AR53" i="1"/>
  <c r="AK53" i="1"/>
  <c r="AC53" i="1"/>
  <c r="AB53" i="1"/>
  <c r="AM53" i="1" s="1"/>
  <c r="AA53" i="1"/>
  <c r="G53" i="1"/>
  <c r="F53" i="1"/>
  <c r="E53" i="1"/>
  <c r="AR52" i="1"/>
  <c r="AN52" i="1"/>
  <c r="AD52" i="1"/>
  <c r="AC52" i="1"/>
  <c r="AQ52" i="1" s="1"/>
  <c r="AB52" i="1"/>
  <c r="AM52" i="1" s="1"/>
  <c r="AA52" i="1"/>
  <c r="E52" i="1"/>
  <c r="F52" i="1" s="1"/>
  <c r="G52" i="1" s="1"/>
  <c r="AK52" i="1" s="1"/>
  <c r="AR51" i="1"/>
  <c r="AK51" i="1"/>
  <c r="AC51" i="1"/>
  <c r="AB51" i="1"/>
  <c r="AA51" i="1"/>
  <c r="G51" i="1"/>
  <c r="F51" i="1"/>
  <c r="E51" i="1"/>
  <c r="AR50" i="1"/>
  <c r="AN50" i="1"/>
  <c r="AC50" i="1"/>
  <c r="AD50" i="1" s="1"/>
  <c r="AB50" i="1"/>
  <c r="AM50" i="1" s="1"/>
  <c r="AA50" i="1"/>
  <c r="E50" i="1"/>
  <c r="F50" i="1" s="1"/>
  <c r="G50" i="1" s="1"/>
  <c r="AK50" i="1" s="1"/>
  <c r="AR49" i="1"/>
  <c r="AK49" i="1"/>
  <c r="AC49" i="1"/>
  <c r="AB49" i="1"/>
  <c r="AA49" i="1"/>
  <c r="G49" i="1"/>
  <c r="F49" i="1"/>
  <c r="E49" i="1"/>
  <c r="AR48" i="1"/>
  <c r="AN48" i="1"/>
  <c r="AC48" i="1"/>
  <c r="AD48" i="1" s="1"/>
  <c r="AB48" i="1"/>
  <c r="AM48" i="1" s="1"/>
  <c r="AA48" i="1"/>
  <c r="E48" i="1"/>
  <c r="F48" i="1" s="1"/>
  <c r="G48" i="1" s="1"/>
  <c r="AK48" i="1" s="1"/>
  <c r="AR47" i="1"/>
  <c r="AK47" i="1"/>
  <c r="AC47" i="1"/>
  <c r="AB47" i="1"/>
  <c r="AA47" i="1"/>
  <c r="F47" i="1"/>
  <c r="G47" i="1" s="1"/>
  <c r="E47" i="1"/>
  <c r="AR46" i="1"/>
  <c r="AQ46" i="1"/>
  <c r="AN46" i="1"/>
  <c r="AD46" i="1"/>
  <c r="AC46" i="1"/>
  <c r="AB46" i="1"/>
  <c r="AM46" i="1" s="1"/>
  <c r="AA46" i="1"/>
  <c r="E46" i="1"/>
  <c r="F46" i="1" s="1"/>
  <c r="G46" i="1" s="1"/>
  <c r="AK46" i="1" s="1"/>
  <c r="AR45" i="1"/>
  <c r="AC45" i="1"/>
  <c r="AB45" i="1"/>
  <c r="AA45" i="1"/>
  <c r="F45" i="1"/>
  <c r="G45" i="1" s="1"/>
  <c r="AK45" i="1" s="1"/>
  <c r="E45" i="1"/>
  <c r="AR44" i="1"/>
  <c r="AQ44" i="1"/>
  <c r="AN44" i="1"/>
  <c r="AK44" i="1"/>
  <c r="AD44" i="1"/>
  <c r="AC44" i="1"/>
  <c r="AB44" i="1"/>
  <c r="AM44" i="1" s="1"/>
  <c r="AA44" i="1"/>
  <c r="E44" i="1"/>
  <c r="F44" i="1" s="1"/>
  <c r="G44" i="1" s="1"/>
  <c r="AR43" i="1"/>
  <c r="AC43" i="1"/>
  <c r="AB43" i="1"/>
  <c r="AA43" i="1"/>
  <c r="F43" i="1"/>
  <c r="G43" i="1" s="1"/>
  <c r="AK43" i="1" s="1"/>
  <c r="E43" i="1"/>
  <c r="AR42" i="1"/>
  <c r="AN42" i="1"/>
  <c r="AK42" i="1"/>
  <c r="AD42" i="1"/>
  <c r="AC42" i="1"/>
  <c r="AQ42" i="1" s="1"/>
  <c r="AB42" i="1"/>
  <c r="AM42" i="1" s="1"/>
  <c r="AA42" i="1"/>
  <c r="E42" i="1"/>
  <c r="F42" i="1" s="1"/>
  <c r="G42" i="1" s="1"/>
  <c r="AR41" i="1"/>
  <c r="AC41" i="1"/>
  <c r="AB41" i="1"/>
  <c r="AA41" i="1"/>
  <c r="F41" i="1"/>
  <c r="G41" i="1" s="1"/>
  <c r="AK41" i="1" s="1"/>
  <c r="E41" i="1"/>
  <c r="AR40" i="1"/>
  <c r="AN40" i="1"/>
  <c r="AK40" i="1"/>
  <c r="AC40" i="1"/>
  <c r="AB40" i="1"/>
  <c r="AM40" i="1" s="1"/>
  <c r="AA40" i="1"/>
  <c r="E40" i="1"/>
  <c r="F40" i="1" s="1"/>
  <c r="G40" i="1" s="1"/>
  <c r="AR39" i="1"/>
  <c r="AK39" i="1"/>
  <c r="AC39" i="1"/>
  <c r="AB39" i="1"/>
  <c r="AA39" i="1"/>
  <c r="F39" i="1"/>
  <c r="G39" i="1" s="1"/>
  <c r="E39" i="1"/>
  <c r="AR38" i="1"/>
  <c r="AN38" i="1"/>
  <c r="AC38" i="1"/>
  <c r="AB38" i="1"/>
  <c r="AM38" i="1" s="1"/>
  <c r="AA38" i="1"/>
  <c r="E38" i="1"/>
  <c r="F38" i="1" s="1"/>
  <c r="G38" i="1" s="1"/>
  <c r="AK38" i="1" s="1"/>
  <c r="AR37" i="1"/>
  <c r="AK37" i="1"/>
  <c r="AC37" i="1"/>
  <c r="AB37" i="1"/>
  <c r="AA37" i="1"/>
  <c r="F37" i="1"/>
  <c r="G37" i="1" s="1"/>
  <c r="E37" i="1"/>
  <c r="AR36" i="1"/>
  <c r="AN36" i="1"/>
  <c r="AC36" i="1"/>
  <c r="AD36" i="1" s="1"/>
  <c r="AB36" i="1"/>
  <c r="AM36" i="1" s="1"/>
  <c r="AA36" i="1"/>
  <c r="E36" i="1"/>
  <c r="F36" i="1" s="1"/>
  <c r="G36" i="1" s="1"/>
  <c r="AK36" i="1" s="1"/>
  <c r="AR35" i="1"/>
  <c r="AK35" i="1"/>
  <c r="AC35" i="1"/>
  <c r="AB35" i="1"/>
  <c r="AA35" i="1"/>
  <c r="F35" i="1"/>
  <c r="G35" i="1" s="1"/>
  <c r="E35" i="1"/>
  <c r="AR34" i="1"/>
  <c r="AQ34" i="1"/>
  <c r="AN34" i="1"/>
  <c r="AD34" i="1"/>
  <c r="AC34" i="1"/>
  <c r="AB34" i="1"/>
  <c r="AM34" i="1" s="1"/>
  <c r="AA34" i="1"/>
  <c r="E34" i="1"/>
  <c r="F34" i="1" s="1"/>
  <c r="G34" i="1" s="1"/>
  <c r="AK34" i="1" s="1"/>
  <c r="AR33" i="1"/>
  <c r="AC33" i="1"/>
  <c r="AB33" i="1"/>
  <c r="AA33" i="1"/>
  <c r="F33" i="1"/>
  <c r="G33" i="1" s="1"/>
  <c r="AK33" i="1" s="1"/>
  <c r="E33" i="1"/>
  <c r="AR32" i="1"/>
  <c r="AQ32" i="1"/>
  <c r="AN32" i="1"/>
  <c r="AK32" i="1"/>
  <c r="AD32" i="1"/>
  <c r="AC32" i="1"/>
  <c r="AB32" i="1"/>
  <c r="AM32" i="1" s="1"/>
  <c r="AA32" i="1"/>
  <c r="E32" i="1"/>
  <c r="F32" i="1" s="1"/>
  <c r="G32" i="1" s="1"/>
  <c r="AR31" i="1"/>
  <c r="AC31" i="1"/>
  <c r="AB31" i="1"/>
  <c r="AA31" i="1"/>
  <c r="F31" i="1"/>
  <c r="G31" i="1" s="1"/>
  <c r="AK31" i="1" s="1"/>
  <c r="E31" i="1"/>
  <c r="AR30" i="1"/>
  <c r="AN30" i="1"/>
  <c r="AK30" i="1"/>
  <c r="AD30" i="1"/>
  <c r="AC30" i="1"/>
  <c r="AQ30" i="1" s="1"/>
  <c r="AB30" i="1"/>
  <c r="AM30" i="1" s="1"/>
  <c r="AA30" i="1"/>
  <c r="E30" i="1"/>
  <c r="F30" i="1" s="1"/>
  <c r="G30" i="1" s="1"/>
  <c r="AR29" i="1"/>
  <c r="AC29" i="1"/>
  <c r="AB29" i="1"/>
  <c r="AA29" i="1"/>
  <c r="F29" i="1"/>
  <c r="G29" i="1" s="1"/>
  <c r="AK29" i="1" s="1"/>
  <c r="E29" i="1"/>
  <c r="AR28" i="1"/>
  <c r="AN28" i="1"/>
  <c r="AK28" i="1"/>
  <c r="AC28" i="1"/>
  <c r="AB28" i="1"/>
  <c r="AM28" i="1" s="1"/>
  <c r="AA28" i="1"/>
  <c r="E28" i="1"/>
  <c r="F28" i="1" s="1"/>
  <c r="G28" i="1" s="1"/>
  <c r="AR27" i="1"/>
  <c r="AK27" i="1"/>
  <c r="AC27" i="1"/>
  <c r="AB27" i="1"/>
  <c r="AA27" i="1"/>
  <c r="E27" i="1"/>
  <c r="F27" i="1" s="1"/>
  <c r="G27" i="1" s="1"/>
  <c r="AR26" i="1"/>
  <c r="AQ26" i="1"/>
  <c r="AM26" i="1"/>
  <c r="AD26" i="1"/>
  <c r="AC26" i="1"/>
  <c r="AB26" i="1"/>
  <c r="AA26" i="1"/>
  <c r="AO26" i="1" s="1"/>
  <c r="F26" i="1"/>
  <c r="G26" i="1" s="1"/>
  <c r="AK26" i="1" s="1"/>
  <c r="E26" i="1"/>
  <c r="AR25" i="1"/>
  <c r="AM25" i="1"/>
  <c r="AC25" i="1"/>
  <c r="AB25" i="1"/>
  <c r="AA25" i="1"/>
  <c r="F25" i="1"/>
  <c r="G25" i="1" s="1"/>
  <c r="AK25" i="1" s="1"/>
  <c r="E25" i="1"/>
  <c r="AR24" i="1"/>
  <c r="AN24" i="1"/>
  <c r="AC24" i="1"/>
  <c r="AB24" i="1"/>
  <c r="AM24" i="1" s="1"/>
  <c r="AA24" i="1"/>
  <c r="E24" i="1"/>
  <c r="F24" i="1" s="1"/>
  <c r="G24" i="1" s="1"/>
  <c r="AK24" i="1" s="1"/>
  <c r="AR23" i="1"/>
  <c r="AM23" i="1"/>
  <c r="AC23" i="1"/>
  <c r="AB23" i="1"/>
  <c r="AA23" i="1"/>
  <c r="G23" i="1"/>
  <c r="AK23" i="1" s="1"/>
  <c r="F23" i="1"/>
  <c r="E23" i="1"/>
  <c r="AR22" i="1"/>
  <c r="AP22" i="1"/>
  <c r="AO22" i="1"/>
  <c r="AN22" i="1"/>
  <c r="AD22" i="1"/>
  <c r="AL22" i="1" s="1"/>
  <c r="AC22" i="1"/>
  <c r="AB22" i="1"/>
  <c r="AM22" i="1" s="1"/>
  <c r="AA22" i="1"/>
  <c r="E22" i="1"/>
  <c r="F22" i="1" s="1"/>
  <c r="G22" i="1" s="1"/>
  <c r="AK22" i="1" s="1"/>
  <c r="AR21" i="1"/>
  <c r="AM21" i="1"/>
  <c r="AK21" i="1"/>
  <c r="AC21" i="1"/>
  <c r="AB21" i="1"/>
  <c r="AA21" i="1"/>
  <c r="G21" i="1"/>
  <c r="F21" i="1"/>
  <c r="E21" i="1"/>
  <c r="AR20" i="1"/>
  <c r="AN20" i="1"/>
  <c r="AC20" i="1"/>
  <c r="AB20" i="1"/>
  <c r="AM20" i="1" s="1"/>
  <c r="AA20" i="1"/>
  <c r="E20" i="1"/>
  <c r="F20" i="1" s="1"/>
  <c r="G20" i="1" s="1"/>
  <c r="AK20" i="1" s="1"/>
  <c r="AR19" i="1"/>
  <c r="AM19" i="1"/>
  <c r="AC19" i="1"/>
  <c r="AB19" i="1"/>
  <c r="AA19" i="1"/>
  <c r="F19" i="1"/>
  <c r="G19" i="1" s="1"/>
  <c r="AK19" i="1" s="1"/>
  <c r="E19" i="1"/>
  <c r="AR18" i="1"/>
  <c r="AN18" i="1"/>
  <c r="AC18" i="1"/>
  <c r="AB18" i="1"/>
  <c r="AM18" i="1" s="1"/>
  <c r="AA18" i="1"/>
  <c r="E18" i="1"/>
  <c r="F18" i="1" s="1"/>
  <c r="G18" i="1" s="1"/>
  <c r="AK18" i="1" s="1"/>
  <c r="AR17" i="1"/>
  <c r="AM17" i="1"/>
  <c r="AC17" i="1"/>
  <c r="AB17" i="1"/>
  <c r="AA17" i="1"/>
  <c r="G17" i="1"/>
  <c r="AK17" i="1" s="1"/>
  <c r="F17" i="1"/>
  <c r="E17" i="1"/>
  <c r="AR16" i="1"/>
  <c r="AP16" i="1"/>
  <c r="AO16" i="1"/>
  <c r="AN16" i="1"/>
  <c r="AD16" i="1"/>
  <c r="AL16" i="1" s="1"/>
  <c r="AC16" i="1"/>
  <c r="AB16" i="1"/>
  <c r="AM16" i="1" s="1"/>
  <c r="AA16" i="1"/>
  <c r="E16" i="1"/>
  <c r="F16" i="1" s="1"/>
  <c r="G16" i="1" s="1"/>
  <c r="AK16" i="1" s="1"/>
  <c r="AR15" i="1"/>
  <c r="AM15" i="1"/>
  <c r="AK15" i="1"/>
  <c r="AC15" i="1"/>
  <c r="AB15" i="1"/>
  <c r="AA15" i="1"/>
  <c r="G15" i="1"/>
  <c r="F15" i="1"/>
  <c r="E15" i="1"/>
  <c r="AR14" i="1"/>
  <c r="AN14" i="1"/>
  <c r="AC14" i="1"/>
  <c r="AB14" i="1"/>
  <c r="AM14" i="1" s="1"/>
  <c r="AA14" i="1"/>
  <c r="E14" i="1"/>
  <c r="F14" i="1" s="1"/>
  <c r="G14" i="1" s="1"/>
  <c r="AK14" i="1" s="1"/>
  <c r="AR13" i="1"/>
  <c r="AM13" i="1"/>
  <c r="AC13" i="1"/>
  <c r="AB13" i="1"/>
  <c r="AA13" i="1"/>
  <c r="F13" i="1"/>
  <c r="G13" i="1" s="1"/>
  <c r="AK13" i="1" s="1"/>
  <c r="E13" i="1"/>
  <c r="AR12" i="1"/>
  <c r="AN12" i="1"/>
  <c r="AC12" i="1"/>
  <c r="AB12" i="1"/>
  <c r="AM12" i="1" s="1"/>
  <c r="AA12" i="1"/>
  <c r="E12" i="1"/>
  <c r="F12" i="1" s="1"/>
  <c r="G12" i="1" s="1"/>
  <c r="AK12" i="1" s="1"/>
  <c r="AR11" i="1"/>
  <c r="AM11" i="1"/>
  <c r="AC11" i="1"/>
  <c r="AB11" i="1"/>
  <c r="AA11" i="1"/>
  <c r="G11" i="1"/>
  <c r="AK11" i="1" s="1"/>
  <c r="F11" i="1"/>
  <c r="E11" i="1"/>
  <c r="AR10" i="1"/>
  <c r="AP10" i="1"/>
  <c r="AO10" i="1"/>
  <c r="AN10" i="1"/>
  <c r="AD10" i="1"/>
  <c r="AL10" i="1" s="1"/>
  <c r="AC10" i="1"/>
  <c r="AB10" i="1"/>
  <c r="AM10" i="1" s="1"/>
  <c r="AA10" i="1"/>
  <c r="E10" i="1"/>
  <c r="F10" i="1" s="1"/>
  <c r="G10" i="1" s="1"/>
  <c r="AK10" i="1" s="1"/>
  <c r="AR9" i="1"/>
  <c r="AM9" i="1"/>
  <c r="AK9" i="1"/>
  <c r="AC9" i="1"/>
  <c r="AB9" i="1"/>
  <c r="AA9" i="1"/>
  <c r="G9" i="1"/>
  <c r="F9" i="1"/>
  <c r="E9" i="1"/>
  <c r="AR8" i="1"/>
  <c r="AN8" i="1"/>
  <c r="AC8" i="1"/>
  <c r="AB8" i="1"/>
  <c r="AM8" i="1" s="1"/>
  <c r="AA8" i="1"/>
  <c r="E8" i="1"/>
  <c r="F8" i="1" s="1"/>
  <c r="G8" i="1" s="1"/>
  <c r="AK8" i="1" s="1"/>
  <c r="AR7" i="1"/>
  <c r="AM7" i="1"/>
  <c r="AC7" i="1"/>
  <c r="AB7" i="1"/>
  <c r="AA7" i="1"/>
  <c r="F7" i="1"/>
  <c r="G7" i="1" s="1"/>
  <c r="AK7" i="1" s="1"/>
  <c r="E7" i="1"/>
  <c r="AR6" i="1"/>
  <c r="AN6" i="1"/>
  <c r="AM6" i="1"/>
  <c r="AD6" i="1"/>
  <c r="AL6" i="1" s="1"/>
  <c r="AC6" i="1"/>
  <c r="AB6" i="1"/>
  <c r="AP6" i="1" s="1"/>
  <c r="AA6" i="1"/>
  <c r="AO6" i="1" s="1"/>
  <c r="E6" i="1"/>
  <c r="F6" i="1" s="1"/>
  <c r="G6" i="1" s="1"/>
  <c r="AK6" i="1" s="1"/>
  <c r="AR5" i="1"/>
  <c r="AQ5" i="1"/>
  <c r="AM5" i="1"/>
  <c r="AD5" i="1"/>
  <c r="AP5" i="1" s="1"/>
  <c r="AC5" i="1"/>
  <c r="AB5" i="1"/>
  <c r="AA5" i="1"/>
  <c r="E5" i="1"/>
  <c r="F5" i="1" s="1"/>
  <c r="G5" i="1" s="1"/>
  <c r="AK5" i="1" s="1"/>
  <c r="AR4" i="1"/>
  <c r="AM4" i="1"/>
  <c r="AC4" i="1"/>
  <c r="AB4" i="1"/>
  <c r="AA4" i="1"/>
  <c r="E4" i="1"/>
  <c r="F4" i="1" s="1"/>
  <c r="G4" i="1" s="1"/>
  <c r="AK4" i="1" s="1"/>
  <c r="AR3" i="1"/>
  <c r="AQ3" i="1"/>
  <c r="AP3" i="1"/>
  <c r="AM3" i="1"/>
  <c r="AD3" i="1"/>
  <c r="AL3" i="1" s="1"/>
  <c r="AC3" i="1"/>
  <c r="AB3" i="1"/>
  <c r="AA3" i="1"/>
  <c r="E3" i="1"/>
  <c r="F3" i="1" s="1"/>
  <c r="G3" i="1" s="1"/>
  <c r="AK3" i="1" s="1"/>
  <c r="AR2" i="1"/>
  <c r="AC2" i="1"/>
  <c r="AB2" i="1"/>
  <c r="AM2" i="1" s="1"/>
  <c r="AA2" i="1"/>
  <c r="E2" i="1"/>
  <c r="F2" i="1" s="1"/>
  <c r="G2" i="1" s="1"/>
  <c r="AK2" i="1" s="1"/>
  <c r="AL48" i="1" l="1"/>
  <c r="AO48" i="1"/>
  <c r="AQ48" i="1"/>
  <c r="AQ28" i="1"/>
  <c r="AO2" i="1"/>
  <c r="AL36" i="1"/>
  <c r="AO36" i="1"/>
  <c r="AQ36" i="1"/>
  <c r="AL50" i="1"/>
  <c r="AO50" i="1"/>
  <c r="AQ50" i="1"/>
  <c r="AQ4" i="1"/>
  <c r="AQ12" i="1"/>
  <c r="AL30" i="1"/>
  <c r="AO30" i="1"/>
  <c r="AP35" i="1"/>
  <c r="AM35" i="1"/>
  <c r="AL42" i="1"/>
  <c r="AO42" i="1"/>
  <c r="AM47" i="1"/>
  <c r="AM49" i="1"/>
  <c r="AM51" i="1"/>
  <c r="AD83" i="1"/>
  <c r="AO83" i="1"/>
  <c r="AN83" i="1"/>
  <c r="AM86" i="1"/>
  <c r="AP86" i="1"/>
  <c r="AD86" i="1"/>
  <c r="AL96" i="1"/>
  <c r="AO96" i="1"/>
  <c r="AD119" i="1"/>
  <c r="AO119" i="1" s="1"/>
  <c r="AN119" i="1"/>
  <c r="AD125" i="1"/>
  <c r="AO125" i="1"/>
  <c r="AN125" i="1"/>
  <c r="AL150" i="1"/>
  <c r="AO150" i="1"/>
  <c r="AM158" i="1"/>
  <c r="AD158" i="1"/>
  <c r="AQ158" i="1" s="1"/>
  <c r="AD161" i="1"/>
  <c r="AO161" i="1" s="1"/>
  <c r="AN161" i="1"/>
  <c r="AL186" i="1"/>
  <c r="AO186" i="1"/>
  <c r="AQ197" i="1"/>
  <c r="AD197" i="1"/>
  <c r="AQ689" i="1"/>
  <c r="AD4" i="1"/>
  <c r="AL4" i="1" s="1"/>
  <c r="AD11" i="1"/>
  <c r="AO11" i="1" s="1"/>
  <c r="AN11" i="1"/>
  <c r="AD12" i="1"/>
  <c r="AD17" i="1"/>
  <c r="AO17" i="1" s="1"/>
  <c r="AN17" i="1"/>
  <c r="AD18" i="1"/>
  <c r="AD23" i="1"/>
  <c r="AO23" i="1"/>
  <c r="AN23" i="1"/>
  <c r="AD24" i="1"/>
  <c r="AD28" i="1"/>
  <c r="AM33" i="1"/>
  <c r="AD40" i="1"/>
  <c r="AM45" i="1"/>
  <c r="AL54" i="1"/>
  <c r="AO54" i="1"/>
  <c r="AL60" i="1"/>
  <c r="AO60" i="1"/>
  <c r="AL66" i="1"/>
  <c r="AO66" i="1"/>
  <c r="AL72" i="1"/>
  <c r="AO72" i="1"/>
  <c r="AP83" i="1"/>
  <c r="AQ86" i="1"/>
  <c r="AD89" i="1"/>
  <c r="AO89" i="1" s="1"/>
  <c r="AN89" i="1"/>
  <c r="AM92" i="1"/>
  <c r="AD92" i="1"/>
  <c r="AL102" i="1"/>
  <c r="AO102" i="1"/>
  <c r="AL144" i="1"/>
  <c r="AO144" i="1"/>
  <c r="AM152" i="1"/>
  <c r="AP152" i="1"/>
  <c r="AD152" i="1"/>
  <c r="AD155" i="1"/>
  <c r="AO155" i="1" s="1"/>
  <c r="AN155" i="1"/>
  <c r="AL180" i="1"/>
  <c r="AO180" i="1"/>
  <c r="AM188" i="1"/>
  <c r="AP188" i="1"/>
  <c r="AD188" i="1"/>
  <c r="AD191" i="1"/>
  <c r="AO191" i="1"/>
  <c r="AN191" i="1"/>
  <c r="AQ212" i="1"/>
  <c r="AD212" i="1"/>
  <c r="AL214" i="1"/>
  <c r="AP214" i="1"/>
  <c r="AP221" i="1"/>
  <c r="AM221" i="1"/>
  <c r="AM266" i="1"/>
  <c r="AD300" i="1"/>
  <c r="AL300" i="1" s="1"/>
  <c r="AO300" i="1"/>
  <c r="AN300" i="1"/>
  <c r="AQ341" i="1"/>
  <c r="AD341" i="1"/>
  <c r="AD2" i="1"/>
  <c r="AL2" i="1" s="1"/>
  <c r="AQ20" i="1"/>
  <c r="AM31" i="1"/>
  <c r="AD38" i="1"/>
  <c r="AQ38" i="1" s="1"/>
  <c r="AM43" i="1"/>
  <c r="AP89" i="1"/>
  <c r="AD95" i="1"/>
  <c r="AO95" i="1" s="1"/>
  <c r="AN95" i="1"/>
  <c r="AM98" i="1"/>
  <c r="AP98" i="1"/>
  <c r="AD98" i="1"/>
  <c r="AL108" i="1"/>
  <c r="AO108" i="1"/>
  <c r="AL138" i="1"/>
  <c r="AO138" i="1"/>
  <c r="AM146" i="1"/>
  <c r="AP146" i="1"/>
  <c r="AD146" i="1"/>
  <c r="AD149" i="1"/>
  <c r="AO149" i="1" s="1"/>
  <c r="AN149" i="1"/>
  <c r="AL174" i="1"/>
  <c r="AO174" i="1"/>
  <c r="AM182" i="1"/>
  <c r="AP182" i="1"/>
  <c r="AD182" i="1"/>
  <c r="AD185" i="1"/>
  <c r="AO185" i="1"/>
  <c r="AN185" i="1"/>
  <c r="AO199" i="1"/>
  <c r="AD199" i="1"/>
  <c r="AL199" i="1" s="1"/>
  <c r="AN199" i="1"/>
  <c r="AQ222" i="1"/>
  <c r="AD223" i="1"/>
  <c r="AL223" i="1" s="1"/>
  <c r="AN223" i="1"/>
  <c r="AM280" i="1"/>
  <c r="AM422" i="1"/>
  <c r="AD422" i="1"/>
  <c r="AP422" i="1" s="1"/>
  <c r="AN4" i="1"/>
  <c r="AL5" i="1"/>
  <c r="AD7" i="1"/>
  <c r="AO7" i="1"/>
  <c r="AN7" i="1"/>
  <c r="AD8" i="1"/>
  <c r="AQ8" i="1" s="1"/>
  <c r="AD13" i="1"/>
  <c r="AO13" i="1" s="1"/>
  <c r="AN13" i="1"/>
  <c r="AD14" i="1"/>
  <c r="AD19" i="1"/>
  <c r="AO19" i="1" s="1"/>
  <c r="AN19" i="1"/>
  <c r="AD20" i="1"/>
  <c r="AD25" i="1"/>
  <c r="AO25" i="1" s="1"/>
  <c r="AN25" i="1"/>
  <c r="AL26" i="1"/>
  <c r="AP26" i="1"/>
  <c r="AM29" i="1"/>
  <c r="AP41" i="1"/>
  <c r="AM41" i="1"/>
  <c r="AL52" i="1"/>
  <c r="AO52" i="1"/>
  <c r="AL58" i="1"/>
  <c r="AO58" i="1"/>
  <c r="AL64" i="1"/>
  <c r="AO64" i="1"/>
  <c r="AL70" i="1"/>
  <c r="AO70" i="1"/>
  <c r="AL78" i="1"/>
  <c r="AO78" i="1"/>
  <c r="AP95" i="1"/>
  <c r="AQ98" i="1"/>
  <c r="AD101" i="1"/>
  <c r="AO101" i="1" s="1"/>
  <c r="AN101" i="1"/>
  <c r="AM104" i="1"/>
  <c r="AP104" i="1"/>
  <c r="AD104" i="1"/>
  <c r="AL114" i="1"/>
  <c r="AO114" i="1"/>
  <c r="AL132" i="1"/>
  <c r="AO132" i="1"/>
  <c r="AM140" i="1"/>
  <c r="AP140" i="1"/>
  <c r="AD140" i="1"/>
  <c r="AD143" i="1"/>
  <c r="AO143" i="1" s="1"/>
  <c r="AN143" i="1"/>
  <c r="AL168" i="1"/>
  <c r="AO168" i="1"/>
  <c r="AM176" i="1"/>
  <c r="AP176" i="1"/>
  <c r="AD176" i="1"/>
  <c r="AD179" i="1"/>
  <c r="AO179" i="1"/>
  <c r="AN179" i="1"/>
  <c r="AN2" i="1"/>
  <c r="AO5" i="1"/>
  <c r="AN5" i="1"/>
  <c r="AQ10" i="1"/>
  <c r="AQ16" i="1"/>
  <c r="AP18" i="1"/>
  <c r="AQ22" i="1"/>
  <c r="AP24" i="1"/>
  <c r="AM27" i="1"/>
  <c r="AL34" i="1"/>
  <c r="AO34" i="1"/>
  <c r="AP39" i="1"/>
  <c r="AM39" i="1"/>
  <c r="AL46" i="1"/>
  <c r="AO46" i="1"/>
  <c r="AQ56" i="1"/>
  <c r="AQ62" i="1"/>
  <c r="AQ68" i="1"/>
  <c r="AQ74" i="1"/>
  <c r="AL84" i="1"/>
  <c r="AO84" i="1"/>
  <c r="AQ104" i="1"/>
  <c r="AD107" i="1"/>
  <c r="AP107" i="1" s="1"/>
  <c r="AN107" i="1"/>
  <c r="AM110" i="1"/>
  <c r="AD110" i="1"/>
  <c r="AP110" i="1" s="1"/>
  <c r="AL120" i="1"/>
  <c r="AO120" i="1"/>
  <c r="AL126" i="1"/>
  <c r="AO126" i="1"/>
  <c r="AM134" i="1"/>
  <c r="AD134" i="1"/>
  <c r="AD137" i="1"/>
  <c r="AO137" i="1" s="1"/>
  <c r="AN137" i="1"/>
  <c r="AL162" i="1"/>
  <c r="AO162" i="1"/>
  <c r="AM170" i="1"/>
  <c r="AP170" i="1"/>
  <c r="AD170" i="1"/>
  <c r="AD173" i="1"/>
  <c r="AO173" i="1" s="1"/>
  <c r="AN173" i="1"/>
  <c r="AQ192" i="1"/>
  <c r="AD276" i="1"/>
  <c r="AL276" i="1" s="1"/>
  <c r="AN276" i="1"/>
  <c r="AD305" i="1"/>
  <c r="AM320" i="1"/>
  <c r="AD336" i="1"/>
  <c r="AL336" i="1" s="1"/>
  <c r="AN336" i="1"/>
  <c r="AO3" i="1"/>
  <c r="AN3" i="1"/>
  <c r="AQ6" i="1"/>
  <c r="AD9" i="1"/>
  <c r="AO9" i="1" s="1"/>
  <c r="AN9" i="1"/>
  <c r="AD15" i="1"/>
  <c r="AN15" i="1"/>
  <c r="AD21" i="1"/>
  <c r="AO21" i="1" s="1"/>
  <c r="AN21" i="1"/>
  <c r="AL32" i="1"/>
  <c r="AO32" i="1"/>
  <c r="AM37" i="1"/>
  <c r="AL44" i="1"/>
  <c r="AO44" i="1"/>
  <c r="AL56" i="1"/>
  <c r="AO56" i="1"/>
  <c r="AL62" i="1"/>
  <c r="AO62" i="1"/>
  <c r="AL68" i="1"/>
  <c r="AO68" i="1"/>
  <c r="AL74" i="1"/>
  <c r="AO74" i="1"/>
  <c r="AD77" i="1"/>
  <c r="AP77" i="1" s="1"/>
  <c r="AN77" i="1"/>
  <c r="AM80" i="1"/>
  <c r="AP80" i="1"/>
  <c r="AD80" i="1"/>
  <c r="AQ80" i="1" s="1"/>
  <c r="AL90" i="1"/>
  <c r="AO90" i="1"/>
  <c r="AQ110" i="1"/>
  <c r="AD113" i="1"/>
  <c r="AN113" i="1"/>
  <c r="AM116" i="1"/>
  <c r="AD116" i="1"/>
  <c r="AP116" i="1" s="1"/>
  <c r="AM122" i="1"/>
  <c r="AP122" i="1"/>
  <c r="AD122" i="1"/>
  <c r="AM128" i="1"/>
  <c r="AD128" i="1"/>
  <c r="AD131" i="1"/>
  <c r="AN131" i="1"/>
  <c r="AL156" i="1"/>
  <c r="AO156" i="1"/>
  <c r="AM164" i="1"/>
  <c r="AP164" i="1"/>
  <c r="AD164" i="1"/>
  <c r="AD167" i="1"/>
  <c r="AO167" i="1" s="1"/>
  <c r="AN167" i="1"/>
  <c r="AL192" i="1"/>
  <c r="AO192" i="1"/>
  <c r="AM290" i="1"/>
  <c r="AM380" i="1"/>
  <c r="AD380" i="1"/>
  <c r="AP380" i="1"/>
  <c r="AM392" i="1"/>
  <c r="AD392" i="1"/>
  <c r="AP392" i="1" s="1"/>
  <c r="AP119" i="1"/>
  <c r="AQ122" i="1"/>
  <c r="AP125" i="1"/>
  <c r="AQ140" i="1"/>
  <c r="AP143" i="1"/>
  <c r="AQ146" i="1"/>
  <c r="AP149" i="1"/>
  <c r="AQ152" i="1"/>
  <c r="AP155" i="1"/>
  <c r="AP161" i="1"/>
  <c r="AQ164" i="1"/>
  <c r="AP167" i="1"/>
  <c r="AQ170" i="1"/>
  <c r="AQ176" i="1"/>
  <c r="AP179" i="1"/>
  <c r="AQ182" i="1"/>
  <c r="AQ188" i="1"/>
  <c r="AP191" i="1"/>
  <c r="AQ194" i="1"/>
  <c r="AQ206" i="1"/>
  <c r="AM223" i="1"/>
  <c r="AL226" i="1"/>
  <c r="AO226" i="1"/>
  <c r="AP235" i="1"/>
  <c r="AM235" i="1"/>
  <c r="AL238" i="1"/>
  <c r="AO238" i="1"/>
  <c r="AM247" i="1"/>
  <c r="AL250" i="1"/>
  <c r="AO250" i="1"/>
  <c r="AQ261" i="1"/>
  <c r="AD261" i="1"/>
  <c r="AD275" i="1"/>
  <c r="AQ275" i="1" s="1"/>
  <c r="AQ285" i="1"/>
  <c r="AD285" i="1"/>
  <c r="AQ299" i="1"/>
  <c r="AD299" i="1"/>
  <c r="AM314" i="1"/>
  <c r="AD330" i="1"/>
  <c r="AL330" i="1" s="1"/>
  <c r="AN330" i="1"/>
  <c r="AD335" i="1"/>
  <c r="AQ335" i="1" s="1"/>
  <c r="AO344" i="1"/>
  <c r="AM350" i="1"/>
  <c r="AD358" i="1"/>
  <c r="AQ364" i="1"/>
  <c r="AM411" i="1"/>
  <c r="AQ612" i="1"/>
  <c r="AM668" i="1"/>
  <c r="AD668" i="1"/>
  <c r="AP668" i="1" s="1"/>
  <c r="AN26" i="1"/>
  <c r="AD79" i="1"/>
  <c r="AO79" i="1"/>
  <c r="AN79" i="1"/>
  <c r="AD85" i="1"/>
  <c r="AO85" i="1" s="1"/>
  <c r="AN85" i="1"/>
  <c r="AD91" i="1"/>
  <c r="AO91" i="1"/>
  <c r="AN91" i="1"/>
  <c r="AD97" i="1"/>
  <c r="AO97" i="1" s="1"/>
  <c r="AN97" i="1"/>
  <c r="AD103" i="1"/>
  <c r="AO103" i="1"/>
  <c r="AN103" i="1"/>
  <c r="AD109" i="1"/>
  <c r="AO109" i="1" s="1"/>
  <c r="AN109" i="1"/>
  <c r="AD115" i="1"/>
  <c r="AO115" i="1"/>
  <c r="AN115" i="1"/>
  <c r="AD121" i="1"/>
  <c r="AO121" i="1" s="1"/>
  <c r="AN121" i="1"/>
  <c r="AD127" i="1"/>
  <c r="AO127" i="1"/>
  <c r="AN127" i="1"/>
  <c r="AD133" i="1"/>
  <c r="AO133" i="1" s="1"/>
  <c r="AN133" i="1"/>
  <c r="AD139" i="1"/>
  <c r="AO139" i="1"/>
  <c r="AN139" i="1"/>
  <c r="AD145" i="1"/>
  <c r="AO145" i="1" s="1"/>
  <c r="AN145" i="1"/>
  <c r="AD151" i="1"/>
  <c r="AO151" i="1"/>
  <c r="AN151" i="1"/>
  <c r="AD157" i="1"/>
  <c r="AO157" i="1" s="1"/>
  <c r="AN157" i="1"/>
  <c r="AD163" i="1"/>
  <c r="AO163" i="1"/>
  <c r="AN163" i="1"/>
  <c r="AD169" i="1"/>
  <c r="AO169" i="1" s="1"/>
  <c r="AN169" i="1"/>
  <c r="AD175" i="1"/>
  <c r="AO175" i="1"/>
  <c r="AN175" i="1"/>
  <c r="AD181" i="1"/>
  <c r="AO181" i="1" s="1"/>
  <c r="AN181" i="1"/>
  <c r="AD187" i="1"/>
  <c r="AO187" i="1"/>
  <c r="AN187" i="1"/>
  <c r="AP192" i="1"/>
  <c r="AD195" i="1"/>
  <c r="AL195" i="1" s="1"/>
  <c r="AQ199" i="1"/>
  <c r="AP201" i="1"/>
  <c r="AD202" i="1"/>
  <c r="AO202" i="1" s="1"/>
  <c r="AL204" i="1"/>
  <c r="AP204" i="1"/>
  <c r="AO207" i="1"/>
  <c r="AD207" i="1"/>
  <c r="AL207" i="1" s="1"/>
  <c r="AD209" i="1"/>
  <c r="AQ214" i="1"/>
  <c r="AN218" i="1"/>
  <c r="AD218" i="1"/>
  <c r="AN220" i="1"/>
  <c r="AD220" i="1"/>
  <c r="AN222" i="1"/>
  <c r="AD222" i="1"/>
  <c r="AQ224" i="1"/>
  <c r="AQ234" i="1"/>
  <c r="AQ246" i="1"/>
  <c r="AD278" i="1"/>
  <c r="AL278" i="1" s="1"/>
  <c r="AN278" i="1"/>
  <c r="AO292" i="1"/>
  <c r="AO302" i="1"/>
  <c r="AM308" i="1"/>
  <c r="AD324" i="1"/>
  <c r="AL324" i="1" s="1"/>
  <c r="AO324" i="1"/>
  <c r="AN324" i="1"/>
  <c r="AQ329" i="1"/>
  <c r="AD329" i="1"/>
  <c r="AM344" i="1"/>
  <c r="AD409" i="1"/>
  <c r="AL409" i="1" s="1"/>
  <c r="AN409" i="1"/>
  <c r="AQ76" i="1"/>
  <c r="AP78" i="1"/>
  <c r="AP79" i="1"/>
  <c r="AQ82" i="1"/>
  <c r="AP84" i="1"/>
  <c r="AQ88" i="1"/>
  <c r="AP90" i="1"/>
  <c r="AP91" i="1"/>
  <c r="AQ94" i="1"/>
  <c r="AP96" i="1"/>
  <c r="AQ100" i="1"/>
  <c r="AP102" i="1"/>
  <c r="AP103" i="1"/>
  <c r="AQ106" i="1"/>
  <c r="AP108" i="1"/>
  <c r="AQ112" i="1"/>
  <c r="AP114" i="1"/>
  <c r="AP115" i="1"/>
  <c r="AQ118" i="1"/>
  <c r="AP120" i="1"/>
  <c r="AQ124" i="1"/>
  <c r="AP126" i="1"/>
  <c r="AP127" i="1"/>
  <c r="AQ130" i="1"/>
  <c r="AP132" i="1"/>
  <c r="AQ136" i="1"/>
  <c r="AP138" i="1"/>
  <c r="AP139" i="1"/>
  <c r="AQ142" i="1"/>
  <c r="AP144" i="1"/>
  <c r="AQ148" i="1"/>
  <c r="AP150" i="1"/>
  <c r="AP151" i="1"/>
  <c r="AQ154" i="1"/>
  <c r="AP156" i="1"/>
  <c r="AQ160" i="1"/>
  <c r="AP162" i="1"/>
  <c r="AP163" i="1"/>
  <c r="AQ166" i="1"/>
  <c r="AP168" i="1"/>
  <c r="AQ172" i="1"/>
  <c r="AP174" i="1"/>
  <c r="AP175" i="1"/>
  <c r="AQ178" i="1"/>
  <c r="AP180" i="1"/>
  <c r="AQ184" i="1"/>
  <c r="AP186" i="1"/>
  <c r="AP187" i="1"/>
  <c r="AQ190" i="1"/>
  <c r="AQ193" i="1"/>
  <c r="AP195" i="1"/>
  <c r="AP203" i="1"/>
  <c r="AP205" i="1"/>
  <c r="AP207" i="1"/>
  <c r="AO211" i="1"/>
  <c r="AD211" i="1"/>
  <c r="AQ213" i="1"/>
  <c r="AL224" i="1"/>
  <c r="AP224" i="1"/>
  <c r="AO224" i="1"/>
  <c r="AP226" i="1"/>
  <c r="AM227" i="1"/>
  <c r="AL230" i="1"/>
  <c r="AO230" i="1"/>
  <c r="AP238" i="1"/>
  <c r="AM239" i="1"/>
  <c r="AL242" i="1"/>
  <c r="AO242" i="1"/>
  <c r="AP250" i="1"/>
  <c r="AP251" i="1"/>
  <c r="AM251" i="1"/>
  <c r="AD264" i="1"/>
  <c r="AL264" i="1" s="1"/>
  <c r="AN264" i="1"/>
  <c r="AP268" i="1"/>
  <c r="AM268" i="1"/>
  <c r="AP278" i="1"/>
  <c r="AM278" i="1"/>
  <c r="AD288" i="1"/>
  <c r="AL288" i="1" s="1"/>
  <c r="AN288" i="1"/>
  <c r="AP292" i="1"/>
  <c r="AM292" i="1"/>
  <c r="AM302" i="1"/>
  <c r="AD318" i="1"/>
  <c r="AL318" i="1" s="1"/>
  <c r="AO318" i="1"/>
  <c r="AN318" i="1"/>
  <c r="AQ323" i="1"/>
  <c r="AD323" i="1"/>
  <c r="AM338" i="1"/>
  <c r="AD354" i="1"/>
  <c r="AL354" i="1" s="1"/>
  <c r="AN354" i="1"/>
  <c r="AD361" i="1"/>
  <c r="AL361" i="1" s="1"/>
  <c r="AN361" i="1"/>
  <c r="AD387" i="1"/>
  <c r="AN387" i="1"/>
  <c r="AD399" i="1"/>
  <c r="AO399" i="1"/>
  <c r="AN399" i="1"/>
  <c r="AM416" i="1"/>
  <c r="AD416" i="1"/>
  <c r="AP416" i="1" s="1"/>
  <c r="AD27" i="1"/>
  <c r="AO27" i="1"/>
  <c r="AN27" i="1"/>
  <c r="AP28" i="1"/>
  <c r="AD29" i="1"/>
  <c r="AO29" i="1" s="1"/>
  <c r="AN29" i="1"/>
  <c r="AP30" i="1"/>
  <c r="AD31" i="1"/>
  <c r="AN31" i="1"/>
  <c r="AP32" i="1"/>
  <c r="AD33" i="1"/>
  <c r="AO33" i="1"/>
  <c r="AN33" i="1"/>
  <c r="AP34" i="1"/>
  <c r="AD35" i="1"/>
  <c r="AO35" i="1" s="1"/>
  <c r="AN35" i="1"/>
  <c r="AP36" i="1"/>
  <c r="AD37" i="1"/>
  <c r="AN37" i="1"/>
  <c r="AP38" i="1"/>
  <c r="AD39" i="1"/>
  <c r="AO39" i="1"/>
  <c r="AN39" i="1"/>
  <c r="AD41" i="1"/>
  <c r="AO41" i="1" s="1"/>
  <c r="AN41" i="1"/>
  <c r="AP42" i="1"/>
  <c r="AD43" i="1"/>
  <c r="AN43" i="1"/>
  <c r="AP44" i="1"/>
  <c r="AD45" i="1"/>
  <c r="AO45" i="1"/>
  <c r="AN45" i="1"/>
  <c r="AP46" i="1"/>
  <c r="AD47" i="1"/>
  <c r="AP47" i="1" s="1"/>
  <c r="AN47" i="1"/>
  <c r="AP48" i="1"/>
  <c r="AD49" i="1"/>
  <c r="AP49" i="1" s="1"/>
  <c r="AN49" i="1"/>
  <c r="AP50" i="1"/>
  <c r="AD51" i="1"/>
  <c r="AO51" i="1"/>
  <c r="AN51" i="1"/>
  <c r="AP52" i="1"/>
  <c r="AD53" i="1"/>
  <c r="AO53" i="1" s="1"/>
  <c r="AN53" i="1"/>
  <c r="AP54" i="1"/>
  <c r="AD55" i="1"/>
  <c r="AN55" i="1"/>
  <c r="AP56" i="1"/>
  <c r="AD57" i="1"/>
  <c r="AO57" i="1"/>
  <c r="AN57" i="1"/>
  <c r="AP58" i="1"/>
  <c r="AD59" i="1"/>
  <c r="AO59" i="1" s="1"/>
  <c r="AN59" i="1"/>
  <c r="AP60" i="1"/>
  <c r="AD61" i="1"/>
  <c r="AN61" i="1"/>
  <c r="AP62" i="1"/>
  <c r="AD63" i="1"/>
  <c r="AO63" i="1"/>
  <c r="AN63" i="1"/>
  <c r="AP64" i="1"/>
  <c r="AD65" i="1"/>
  <c r="AO65" i="1" s="1"/>
  <c r="AN65" i="1"/>
  <c r="AP66" i="1"/>
  <c r="AD67" i="1"/>
  <c r="AP67" i="1" s="1"/>
  <c r="AN67" i="1"/>
  <c r="AP68" i="1"/>
  <c r="AD69" i="1"/>
  <c r="AO69" i="1"/>
  <c r="AN69" i="1"/>
  <c r="AP70" i="1"/>
  <c r="AD71" i="1"/>
  <c r="AO71" i="1" s="1"/>
  <c r="AN71" i="1"/>
  <c r="AP72" i="1"/>
  <c r="AD73" i="1"/>
  <c r="AN73" i="1"/>
  <c r="AP74" i="1"/>
  <c r="AD75" i="1"/>
  <c r="AO75" i="1"/>
  <c r="AN75" i="1"/>
  <c r="AD81" i="1"/>
  <c r="AO81" i="1" s="1"/>
  <c r="AN81" i="1"/>
  <c r="AD87" i="1"/>
  <c r="AO87" i="1"/>
  <c r="AN87" i="1"/>
  <c r="AD93" i="1"/>
  <c r="AO93" i="1" s="1"/>
  <c r="AN93" i="1"/>
  <c r="AD99" i="1"/>
  <c r="AO99" i="1"/>
  <c r="AN99" i="1"/>
  <c r="AD105" i="1"/>
  <c r="AO105" i="1" s="1"/>
  <c r="AN105" i="1"/>
  <c r="AD111" i="1"/>
  <c r="AO111" i="1"/>
  <c r="AN111" i="1"/>
  <c r="AD117" i="1"/>
  <c r="AO117" i="1" s="1"/>
  <c r="AN117" i="1"/>
  <c r="AD123" i="1"/>
  <c r="AO123" i="1"/>
  <c r="AN123" i="1"/>
  <c r="AD129" i="1"/>
  <c r="AO129" i="1" s="1"/>
  <c r="AN129" i="1"/>
  <c r="AD135" i="1"/>
  <c r="AO135" i="1"/>
  <c r="AN135" i="1"/>
  <c r="AD141" i="1"/>
  <c r="AO141" i="1" s="1"/>
  <c r="AN141" i="1"/>
  <c r="AD147" i="1"/>
  <c r="AO147" i="1"/>
  <c r="AN147" i="1"/>
  <c r="AD153" i="1"/>
  <c r="AO153" i="1" s="1"/>
  <c r="AN153" i="1"/>
  <c r="AD159" i="1"/>
  <c r="AO159" i="1"/>
  <c r="AN159" i="1"/>
  <c r="AD165" i="1"/>
  <c r="AO165" i="1" s="1"/>
  <c r="AN165" i="1"/>
  <c r="AD171" i="1"/>
  <c r="AO171" i="1"/>
  <c r="AN171" i="1"/>
  <c r="AD177" i="1"/>
  <c r="AO177" i="1" s="1"/>
  <c r="AN177" i="1"/>
  <c r="AD183" i="1"/>
  <c r="AO183" i="1"/>
  <c r="AN183" i="1"/>
  <c r="AD189" i="1"/>
  <c r="AO189" i="1" s="1"/>
  <c r="AN189" i="1"/>
  <c r="AN193" i="1"/>
  <c r="AP199" i="1"/>
  <c r="AQ218" i="1"/>
  <c r="AQ226" i="1"/>
  <c r="AQ238" i="1"/>
  <c r="AQ239" i="1"/>
  <c r="AQ250" i="1"/>
  <c r="AQ263" i="1"/>
  <c r="AD263" i="1"/>
  <c r="AD273" i="1"/>
  <c r="AQ287" i="1"/>
  <c r="AD287" i="1"/>
  <c r="AD312" i="1"/>
  <c r="AL312" i="1" s="1"/>
  <c r="AN312" i="1"/>
  <c r="AD317" i="1"/>
  <c r="AM332" i="1"/>
  <c r="AD348" i="1"/>
  <c r="AL348" i="1" s="1"/>
  <c r="AO348" i="1"/>
  <c r="AN348" i="1"/>
  <c r="AQ353" i="1"/>
  <c r="AD353" i="1"/>
  <c r="AO386" i="1"/>
  <c r="AL386" i="1"/>
  <c r="AP386" i="1"/>
  <c r="AM387" i="1"/>
  <c r="AO398" i="1"/>
  <c r="AL398" i="1"/>
  <c r="AP398" i="1"/>
  <c r="AQ406" i="1"/>
  <c r="AP57" i="1"/>
  <c r="AP59" i="1"/>
  <c r="AP63" i="1"/>
  <c r="AP69" i="1"/>
  <c r="AP71" i="1"/>
  <c r="AP75" i="1"/>
  <c r="AQ78" i="1"/>
  <c r="AP81" i="1"/>
  <c r="AQ84" i="1"/>
  <c r="AP87" i="1"/>
  <c r="AQ90" i="1"/>
  <c r="AQ96" i="1"/>
  <c r="AP99" i="1"/>
  <c r="AQ102" i="1"/>
  <c r="AP105" i="1"/>
  <c r="AQ108" i="1"/>
  <c r="AP111" i="1"/>
  <c r="AQ114" i="1"/>
  <c r="AP117" i="1"/>
  <c r="AQ120" i="1"/>
  <c r="AP123" i="1"/>
  <c r="AQ126" i="1"/>
  <c r="AQ132" i="1"/>
  <c r="AP135" i="1"/>
  <c r="AQ138" i="1"/>
  <c r="AP141" i="1"/>
  <c r="AQ144" i="1"/>
  <c r="AP147" i="1"/>
  <c r="AQ150" i="1"/>
  <c r="AP153" i="1"/>
  <c r="AQ156" i="1"/>
  <c r="AP159" i="1"/>
  <c r="AQ162" i="1"/>
  <c r="AQ168" i="1"/>
  <c r="AP171" i="1"/>
  <c r="AQ174" i="1"/>
  <c r="AP177" i="1"/>
  <c r="AQ180" i="1"/>
  <c r="AP183" i="1"/>
  <c r="AQ186" i="1"/>
  <c r="AP189" i="1"/>
  <c r="AO193" i="1"/>
  <c r="AN194" i="1"/>
  <c r="AD194" i="1"/>
  <c r="AN206" i="1"/>
  <c r="AD206" i="1"/>
  <c r="AN208" i="1"/>
  <c r="AD208" i="1"/>
  <c r="AN210" i="1"/>
  <c r="AD210" i="1"/>
  <c r="AQ210" i="1" s="1"/>
  <c r="AQ211" i="1"/>
  <c r="AP213" i="1"/>
  <c r="AL216" i="1"/>
  <c r="AP216" i="1"/>
  <c r="AO219" i="1"/>
  <c r="AD219" i="1"/>
  <c r="AL219" i="1" s="1"/>
  <c r="AO221" i="1"/>
  <c r="AD221" i="1"/>
  <c r="AL221" i="1" s="1"/>
  <c r="AP231" i="1"/>
  <c r="AM231" i="1"/>
  <c r="AL234" i="1"/>
  <c r="AO234" i="1"/>
  <c r="AM243" i="1"/>
  <c r="AL246" i="1"/>
  <c r="AO246" i="1"/>
  <c r="AD266" i="1"/>
  <c r="AL266" i="1" s="1"/>
  <c r="AN266" i="1"/>
  <c r="AD290" i="1"/>
  <c r="AL290" i="1" s="1"/>
  <c r="AO290" i="1"/>
  <c r="AN290" i="1"/>
  <c r="AQ297" i="1"/>
  <c r="AD297" i="1"/>
  <c r="AD306" i="1"/>
  <c r="AL306" i="1" s="1"/>
  <c r="AO306" i="1"/>
  <c r="AN306" i="1"/>
  <c r="AQ311" i="1"/>
  <c r="AD311" i="1"/>
  <c r="AM326" i="1"/>
  <c r="AD342" i="1"/>
  <c r="AL342" i="1" s="1"/>
  <c r="AN342" i="1"/>
  <c r="AQ347" i="1"/>
  <c r="AD347" i="1"/>
  <c r="AP375" i="1"/>
  <c r="AM375" i="1"/>
  <c r="AO406" i="1"/>
  <c r="AP406" i="1"/>
  <c r="AL406" i="1"/>
  <c r="AD425" i="1"/>
  <c r="AO425" i="1" s="1"/>
  <c r="AN425" i="1"/>
  <c r="AD428" i="1"/>
  <c r="AQ428" i="1"/>
  <c r="AO204" i="1"/>
  <c r="AO205" i="1"/>
  <c r="AN205" i="1"/>
  <c r="AO216" i="1"/>
  <c r="AO217" i="1"/>
  <c r="AN217" i="1"/>
  <c r="AQ221" i="1"/>
  <c r="AD225" i="1"/>
  <c r="AL225" i="1" s="1"/>
  <c r="AO228" i="1"/>
  <c r="AD229" i="1"/>
  <c r="AL229" i="1" s="1"/>
  <c r="AO229" i="1"/>
  <c r="AO232" i="1"/>
  <c r="AD233" i="1"/>
  <c r="AL233" i="1" s="1"/>
  <c r="AO236" i="1"/>
  <c r="AD237" i="1"/>
  <c r="AL237" i="1" s="1"/>
  <c r="AO237" i="1"/>
  <c r="AO240" i="1"/>
  <c r="AD241" i="1"/>
  <c r="AL241" i="1" s="1"/>
  <c r="AO244" i="1"/>
  <c r="AD245" i="1"/>
  <c r="AL245" i="1" s="1"/>
  <c r="AO245" i="1"/>
  <c r="AO248" i="1"/>
  <c r="AD249" i="1"/>
  <c r="AL249" i="1" s="1"/>
  <c r="AP253" i="1"/>
  <c r="AO253" i="1"/>
  <c r="AQ259" i="1"/>
  <c r="AD259" i="1"/>
  <c r="AP264" i="1"/>
  <c r="AM264" i="1"/>
  <c r="AN268" i="1"/>
  <c r="AD271" i="1"/>
  <c r="AP276" i="1"/>
  <c r="AM276" i="1"/>
  <c r="AN280" i="1"/>
  <c r="AD283" i="1"/>
  <c r="AQ283" i="1" s="1"/>
  <c r="AP288" i="1"/>
  <c r="AM288" i="1"/>
  <c r="AQ295" i="1"/>
  <c r="AD295" i="1"/>
  <c r="AP300" i="1"/>
  <c r="AM300" i="1"/>
  <c r="AQ303" i="1"/>
  <c r="AD303" i="1"/>
  <c r="AP306" i="1"/>
  <c r="AM306" i="1"/>
  <c r="AD309" i="1"/>
  <c r="AQ309" i="1" s="1"/>
  <c r="AP312" i="1"/>
  <c r="AM312" i="1"/>
  <c r="AQ315" i="1"/>
  <c r="AD315" i="1"/>
  <c r="AP318" i="1"/>
  <c r="AM318" i="1"/>
  <c r="AQ321" i="1"/>
  <c r="AD321" i="1"/>
  <c r="AP324" i="1"/>
  <c r="AM324" i="1"/>
  <c r="AD327" i="1"/>
  <c r="AP330" i="1"/>
  <c r="AM330" i="1"/>
  <c r="AQ333" i="1"/>
  <c r="AD333" i="1"/>
  <c r="AP336" i="1"/>
  <c r="AM336" i="1"/>
  <c r="AQ339" i="1"/>
  <c r="AD339" i="1"/>
  <c r="AM342" i="1"/>
  <c r="AD345" i="1"/>
  <c r="AP348" i="1"/>
  <c r="AM348" i="1"/>
  <c r="AQ351" i="1"/>
  <c r="AD351" i="1"/>
  <c r="AM354" i="1"/>
  <c r="AD373" i="1"/>
  <c r="AL373" i="1" s="1"/>
  <c r="AP399" i="1"/>
  <c r="AM399" i="1"/>
  <c r="AP400" i="1"/>
  <c r="AM404" i="1"/>
  <c r="AD404" i="1"/>
  <c r="AD533" i="1"/>
  <c r="AQ533" i="1"/>
  <c r="AQ195" i="1"/>
  <c r="AO196" i="1"/>
  <c r="AO203" i="1"/>
  <c r="AN203" i="1"/>
  <c r="AQ207" i="1"/>
  <c r="AO214" i="1"/>
  <c r="AO215" i="1"/>
  <c r="AN215" i="1"/>
  <c r="AP225" i="1"/>
  <c r="AP228" i="1"/>
  <c r="AP232" i="1"/>
  <c r="AP233" i="1"/>
  <c r="AP236" i="1"/>
  <c r="AP237" i="1"/>
  <c r="AP240" i="1"/>
  <c r="AP241" i="1"/>
  <c r="AP244" i="1"/>
  <c r="AP248" i="1"/>
  <c r="AP249" i="1"/>
  <c r="AD260" i="1"/>
  <c r="AP262" i="1"/>
  <c r="AM262" i="1"/>
  <c r="AQ269" i="1"/>
  <c r="AD269" i="1"/>
  <c r="AD272" i="1"/>
  <c r="AP274" i="1"/>
  <c r="AM274" i="1"/>
  <c r="AQ281" i="1"/>
  <c r="AD281" i="1"/>
  <c r="AD284" i="1"/>
  <c r="AP286" i="1"/>
  <c r="AM286" i="1"/>
  <c r="AQ293" i="1"/>
  <c r="AD293" i="1"/>
  <c r="AD296" i="1"/>
  <c r="AP298" i="1"/>
  <c r="AM298" i="1"/>
  <c r="AD304" i="1"/>
  <c r="AD310" i="1"/>
  <c r="AD316" i="1"/>
  <c r="AP316" i="1" s="1"/>
  <c r="AD322" i="1"/>
  <c r="AD328" i="1"/>
  <c r="AD334" i="1"/>
  <c r="AD340" i="1"/>
  <c r="AQ340" i="1" s="1"/>
  <c r="AD346" i="1"/>
  <c r="AD352" i="1"/>
  <c r="AP352" i="1" s="1"/>
  <c r="AQ355" i="1"/>
  <c r="AD355" i="1"/>
  <c r="AD370" i="1"/>
  <c r="AQ381" i="1"/>
  <c r="AD385" i="1"/>
  <c r="AL385" i="1" s="1"/>
  <c r="AO200" i="1"/>
  <c r="AO201" i="1"/>
  <c r="AN201" i="1"/>
  <c r="AQ205" i="1"/>
  <c r="AO212" i="1"/>
  <c r="AO213" i="1"/>
  <c r="AN213" i="1"/>
  <c r="AQ217" i="1"/>
  <c r="AQ225" i="1"/>
  <c r="AQ233" i="1"/>
  <c r="AQ241" i="1"/>
  <c r="AQ245" i="1"/>
  <c r="AQ249" i="1"/>
  <c r="AL253" i="1"/>
  <c r="AL255" i="1"/>
  <c r="AD258" i="1"/>
  <c r="AQ258" i="1" s="1"/>
  <c r="AP260" i="1"/>
  <c r="AM260" i="1"/>
  <c r="AQ267" i="1"/>
  <c r="AD267" i="1"/>
  <c r="AD270" i="1"/>
  <c r="AP272" i="1"/>
  <c r="AM272" i="1"/>
  <c r="AQ279" i="1"/>
  <c r="AD279" i="1"/>
  <c r="AD282" i="1"/>
  <c r="AP284" i="1"/>
  <c r="AM284" i="1"/>
  <c r="AQ291" i="1"/>
  <c r="AD291" i="1"/>
  <c r="AD294" i="1"/>
  <c r="AQ294" i="1" s="1"/>
  <c r="AP296" i="1"/>
  <c r="AM296" i="1"/>
  <c r="AD301" i="1"/>
  <c r="AM304" i="1"/>
  <c r="AQ307" i="1"/>
  <c r="AD307" i="1"/>
  <c r="AP310" i="1"/>
  <c r="AM310" i="1"/>
  <c r="AQ313" i="1"/>
  <c r="AD313" i="1"/>
  <c r="AM316" i="1"/>
  <c r="AD319" i="1"/>
  <c r="AQ319" i="1" s="1"/>
  <c r="AP322" i="1"/>
  <c r="AM322" i="1"/>
  <c r="AQ325" i="1"/>
  <c r="AD325" i="1"/>
  <c r="AP328" i="1"/>
  <c r="AM328" i="1"/>
  <c r="AQ331" i="1"/>
  <c r="AD331" i="1"/>
  <c r="AM334" i="1"/>
  <c r="AD337" i="1"/>
  <c r="AQ337" i="1" s="1"/>
  <c r="AM340" i="1"/>
  <c r="AQ343" i="1"/>
  <c r="AD343" i="1"/>
  <c r="AP346" i="1"/>
  <c r="AM346" i="1"/>
  <c r="AQ349" i="1"/>
  <c r="AD349" i="1"/>
  <c r="AM352" i="1"/>
  <c r="AD356" i="1"/>
  <c r="AO356" i="1"/>
  <c r="AN356" i="1"/>
  <c r="AO362" i="1"/>
  <c r="AL362" i="1"/>
  <c r="AD363" i="1"/>
  <c r="AO363" i="1"/>
  <c r="AN363" i="1"/>
  <c r="AO382" i="1"/>
  <c r="AP382" i="1"/>
  <c r="AL382" i="1"/>
  <c r="AQ393" i="1"/>
  <c r="AD397" i="1"/>
  <c r="AL397" i="1" s="1"/>
  <c r="AD421" i="1"/>
  <c r="AO421" i="1" s="1"/>
  <c r="AP424" i="1"/>
  <c r="AD426" i="1"/>
  <c r="AM429" i="1"/>
  <c r="AD482" i="1"/>
  <c r="AN482" i="1"/>
  <c r="AD227" i="1"/>
  <c r="AL227" i="1" s="1"/>
  <c r="AD231" i="1"/>
  <c r="AL231" i="1" s="1"/>
  <c r="AD235" i="1"/>
  <c r="AL235" i="1" s="1"/>
  <c r="AO235" i="1"/>
  <c r="AD239" i="1"/>
  <c r="AL239" i="1" s="1"/>
  <c r="AD243" i="1"/>
  <c r="AL243" i="1" s="1"/>
  <c r="AD247" i="1"/>
  <c r="AL247" i="1" s="1"/>
  <c r="AO247" i="1"/>
  <c r="AD251" i="1"/>
  <c r="AL251" i="1" s="1"/>
  <c r="AM258" i="1"/>
  <c r="AD265" i="1"/>
  <c r="AD268" i="1"/>
  <c r="AL268" i="1" s="1"/>
  <c r="AP270" i="1"/>
  <c r="AM270" i="1"/>
  <c r="AD277" i="1"/>
  <c r="AQ277" i="1" s="1"/>
  <c r="AD280" i="1"/>
  <c r="AL280" i="1" s="1"/>
  <c r="AP282" i="1"/>
  <c r="AM282" i="1"/>
  <c r="AQ289" i="1"/>
  <c r="AD289" i="1"/>
  <c r="AD292" i="1"/>
  <c r="AL292" i="1" s="1"/>
  <c r="AP294" i="1"/>
  <c r="AM294" i="1"/>
  <c r="AN298" i="1"/>
  <c r="AD302" i="1"/>
  <c r="AL302" i="1" s="1"/>
  <c r="AD308" i="1"/>
  <c r="AL308" i="1" s="1"/>
  <c r="AD314" i="1"/>
  <c r="AL314" i="1" s="1"/>
  <c r="AD320" i="1"/>
  <c r="AL320" i="1" s="1"/>
  <c r="AD326" i="1"/>
  <c r="AL326" i="1" s="1"/>
  <c r="AD332" i="1"/>
  <c r="AL332" i="1" s="1"/>
  <c r="AD338" i="1"/>
  <c r="AL338" i="1" s="1"/>
  <c r="AD344" i="1"/>
  <c r="AL344" i="1" s="1"/>
  <c r="AD350" i="1"/>
  <c r="AL350" i="1" s="1"/>
  <c r="AP363" i="1"/>
  <c r="AM363" i="1"/>
  <c r="AM368" i="1"/>
  <c r="AD368" i="1"/>
  <c r="AO374" i="1"/>
  <c r="AL374" i="1"/>
  <c r="AD375" i="1"/>
  <c r="AO375" i="1" s="1"/>
  <c r="AN375" i="1"/>
  <c r="AO394" i="1"/>
  <c r="AP394" i="1"/>
  <c r="AL394" i="1"/>
  <c r="AP404" i="1"/>
  <c r="AD411" i="1"/>
  <c r="AO411" i="1" s="1"/>
  <c r="AN411" i="1"/>
  <c r="AO418" i="1"/>
  <c r="AP418" i="1"/>
  <c r="AL418" i="1"/>
  <c r="AO481" i="1"/>
  <c r="AL481" i="1"/>
  <c r="AQ481" i="1"/>
  <c r="AP481" i="1"/>
  <c r="AD254" i="1"/>
  <c r="AL254" i="1" s="1"/>
  <c r="AP256" i="1"/>
  <c r="AQ262" i="1"/>
  <c r="AQ264" i="1"/>
  <c r="AQ270" i="1"/>
  <c r="AQ272" i="1"/>
  <c r="AQ274" i="1"/>
  <c r="AQ276" i="1"/>
  <c r="AQ278" i="1"/>
  <c r="AQ282" i="1"/>
  <c r="AQ284" i="1"/>
  <c r="AQ286" i="1"/>
  <c r="AQ288" i="1"/>
  <c r="AQ296" i="1"/>
  <c r="AQ298" i="1"/>
  <c r="AQ300" i="1"/>
  <c r="AQ302" i="1"/>
  <c r="AQ306" i="1"/>
  <c r="AQ308" i="1"/>
  <c r="AQ310" i="1"/>
  <c r="AQ312" i="1"/>
  <c r="AQ316" i="1"/>
  <c r="AQ318" i="1"/>
  <c r="AQ322" i="1"/>
  <c r="AQ324" i="1"/>
  <c r="AQ328" i="1"/>
  <c r="AQ330" i="1"/>
  <c r="AQ332" i="1"/>
  <c r="AQ334" i="1"/>
  <c r="AQ336" i="1"/>
  <c r="AQ338" i="1"/>
  <c r="AQ344" i="1"/>
  <c r="AQ346" i="1"/>
  <c r="AQ348" i="1"/>
  <c r="AQ352" i="1"/>
  <c r="AQ356" i="1"/>
  <c r="AQ362" i="1"/>
  <c r="AQ367" i="1"/>
  <c r="AQ368" i="1"/>
  <c r="AQ374" i="1"/>
  <c r="AQ379" i="1"/>
  <c r="AQ380" i="1"/>
  <c r="AQ386" i="1"/>
  <c r="AQ391" i="1"/>
  <c r="AQ392" i="1"/>
  <c r="AQ398" i="1"/>
  <c r="AQ404" i="1"/>
  <c r="AD415" i="1"/>
  <c r="AQ416" i="1"/>
  <c r="AL439" i="1"/>
  <c r="AO439" i="1"/>
  <c r="AM478" i="1"/>
  <c r="AD252" i="1"/>
  <c r="AL252" i="1" s="1"/>
  <c r="AO252" i="1"/>
  <c r="AP254" i="1"/>
  <c r="AQ255" i="1"/>
  <c r="AQ256" i="1"/>
  <c r="AM360" i="1"/>
  <c r="AD360" i="1"/>
  <c r="AQ360" i="1" s="1"/>
  <c r="AQ361" i="1"/>
  <c r="AD365" i="1"/>
  <c r="AL365" i="1" s="1"/>
  <c r="AN365" i="1"/>
  <c r="AP366" i="1"/>
  <c r="AP367" i="1"/>
  <c r="AM367" i="1"/>
  <c r="AM372" i="1"/>
  <c r="AD372" i="1"/>
  <c r="AD377" i="1"/>
  <c r="AL377" i="1" s="1"/>
  <c r="AO377" i="1"/>
  <c r="AN377" i="1"/>
  <c r="AP378" i="1"/>
  <c r="AP379" i="1"/>
  <c r="AM379" i="1"/>
  <c r="AM384" i="1"/>
  <c r="AD384" i="1"/>
  <c r="AQ385" i="1"/>
  <c r="AD389" i="1"/>
  <c r="AL389" i="1" s="1"/>
  <c r="AN389" i="1"/>
  <c r="AP390" i="1"/>
  <c r="AP391" i="1"/>
  <c r="AM391" i="1"/>
  <c r="AM396" i="1"/>
  <c r="AD396" i="1"/>
  <c r="AQ396" i="1" s="1"/>
  <c r="AD401" i="1"/>
  <c r="AL401" i="1" s="1"/>
  <c r="AO401" i="1"/>
  <c r="AN401" i="1"/>
  <c r="AP402" i="1"/>
  <c r="AP403" i="1"/>
  <c r="AM403" i="1"/>
  <c r="AM408" i="1"/>
  <c r="AD408" i="1"/>
  <c r="AQ409" i="1"/>
  <c r="AD413" i="1"/>
  <c r="AL413" i="1" s="1"/>
  <c r="AN413" i="1"/>
  <c r="AP414" i="1"/>
  <c r="AP415" i="1"/>
  <c r="AM415" i="1"/>
  <c r="AM420" i="1"/>
  <c r="AD420" i="1"/>
  <c r="AP420" i="1" s="1"/>
  <c r="AM424" i="1"/>
  <c r="AD424" i="1"/>
  <c r="AL430" i="1"/>
  <c r="AP430" i="1"/>
  <c r="AP476" i="1"/>
  <c r="AM476" i="1"/>
  <c r="AD528" i="1"/>
  <c r="AO528" i="1" s="1"/>
  <c r="AN528" i="1"/>
  <c r="AQ569" i="1"/>
  <c r="AD359" i="1"/>
  <c r="AD371" i="1"/>
  <c r="AP371" i="1" s="1"/>
  <c r="AQ372" i="1"/>
  <c r="AD383" i="1"/>
  <c r="AQ383" i="1" s="1"/>
  <c r="AD395" i="1"/>
  <c r="AD407" i="1"/>
  <c r="AL407" i="1" s="1"/>
  <c r="AQ408" i="1"/>
  <c r="AD419" i="1"/>
  <c r="AQ419" i="1" s="1"/>
  <c r="AQ420" i="1"/>
  <c r="AD423" i="1"/>
  <c r="AO423" i="1" s="1"/>
  <c r="AN423" i="1"/>
  <c r="AQ424" i="1"/>
  <c r="AD427" i="1"/>
  <c r="AO427" i="1" s="1"/>
  <c r="AL441" i="1"/>
  <c r="AO441" i="1"/>
  <c r="AD474" i="1"/>
  <c r="AO474" i="1"/>
  <c r="AN474" i="1"/>
  <c r="AM562" i="1"/>
  <c r="AD357" i="1"/>
  <c r="AL357" i="1" s="1"/>
  <c r="AO357" i="1"/>
  <c r="AN357" i="1"/>
  <c r="AP359" i="1"/>
  <c r="AM359" i="1"/>
  <c r="AM364" i="1"/>
  <c r="AD364" i="1"/>
  <c r="AQ365" i="1"/>
  <c r="AD369" i="1"/>
  <c r="AL369" i="1" s="1"/>
  <c r="AN369" i="1"/>
  <c r="AM371" i="1"/>
  <c r="AM376" i="1"/>
  <c r="AD376" i="1"/>
  <c r="AQ377" i="1"/>
  <c r="AD381" i="1"/>
  <c r="AL381" i="1" s="1"/>
  <c r="AN381" i="1"/>
  <c r="AP383" i="1"/>
  <c r="AM383" i="1"/>
  <c r="AM388" i="1"/>
  <c r="AD388" i="1"/>
  <c r="AP388" i="1" s="1"/>
  <c r="AD393" i="1"/>
  <c r="AL393" i="1" s="1"/>
  <c r="AO393" i="1"/>
  <c r="AN393" i="1"/>
  <c r="AP395" i="1"/>
  <c r="AM395" i="1"/>
  <c r="AM400" i="1"/>
  <c r="AD400" i="1"/>
  <c r="AQ401" i="1"/>
  <c r="AD405" i="1"/>
  <c r="AL405" i="1" s="1"/>
  <c r="AN405" i="1"/>
  <c r="AM407" i="1"/>
  <c r="AM412" i="1"/>
  <c r="AD412" i="1"/>
  <c r="AQ413" i="1"/>
  <c r="AD417" i="1"/>
  <c r="AL417" i="1" s="1"/>
  <c r="AN417" i="1"/>
  <c r="AP419" i="1"/>
  <c r="AM419" i="1"/>
  <c r="AP427" i="1"/>
  <c r="AD429" i="1"/>
  <c r="AO429" i="1" s="1"/>
  <c r="AN429" i="1"/>
  <c r="AL433" i="1"/>
  <c r="AO433" i="1"/>
  <c r="AP357" i="1"/>
  <c r="AP361" i="1"/>
  <c r="AP373" i="1"/>
  <c r="AP377" i="1"/>
  <c r="AP381" i="1"/>
  <c r="AP393" i="1"/>
  <c r="AP401" i="1"/>
  <c r="AP421" i="1"/>
  <c r="AP423" i="1"/>
  <c r="AP425" i="1"/>
  <c r="AD431" i="1"/>
  <c r="AO431" i="1" s="1"/>
  <c r="AL437" i="1"/>
  <c r="AO437" i="1"/>
  <c r="AM583" i="1"/>
  <c r="AP583" i="1"/>
  <c r="AD583" i="1"/>
  <c r="AD643" i="1"/>
  <c r="AL643" i="1" s="1"/>
  <c r="AN643" i="1"/>
  <c r="AO643" i="1"/>
  <c r="AP431" i="1"/>
  <c r="AQ433" i="1"/>
  <c r="AL435" i="1"/>
  <c r="AO435" i="1"/>
  <c r="AQ583" i="1"/>
  <c r="AQ453" i="1"/>
  <c r="AQ455" i="1"/>
  <c r="AQ457" i="1"/>
  <c r="AQ459" i="1"/>
  <c r="AQ461" i="1"/>
  <c r="AQ463" i="1"/>
  <c r="AQ465" i="1"/>
  <c r="AQ467" i="1"/>
  <c r="AQ469" i="1"/>
  <c r="AQ471" i="1"/>
  <c r="AO475" i="1"/>
  <c r="AL475" i="1"/>
  <c r="AP475" i="1"/>
  <c r="AD480" i="1"/>
  <c r="AO480" i="1" s="1"/>
  <c r="AN480" i="1"/>
  <c r="AD581" i="1"/>
  <c r="AO581" i="1"/>
  <c r="AN581" i="1"/>
  <c r="AP590" i="1"/>
  <c r="AL590" i="1"/>
  <c r="AQ590" i="1"/>
  <c r="AQ441" i="1"/>
  <c r="AL443" i="1"/>
  <c r="AO443" i="1"/>
  <c r="AL445" i="1"/>
  <c r="AO445" i="1"/>
  <c r="AL447" i="1"/>
  <c r="AO447" i="1"/>
  <c r="AL449" i="1"/>
  <c r="AO449" i="1"/>
  <c r="AL451" i="1"/>
  <c r="AO451" i="1"/>
  <c r="AL453" i="1"/>
  <c r="AO453" i="1"/>
  <c r="AL455" i="1"/>
  <c r="AO455" i="1"/>
  <c r="AL457" i="1"/>
  <c r="AO457" i="1"/>
  <c r="AL459" i="1"/>
  <c r="AO459" i="1"/>
  <c r="AL461" i="1"/>
  <c r="AO461" i="1"/>
  <c r="AL463" i="1"/>
  <c r="AO463" i="1"/>
  <c r="AL465" i="1"/>
  <c r="AO465" i="1"/>
  <c r="AL467" i="1"/>
  <c r="AO467" i="1"/>
  <c r="AL469" i="1"/>
  <c r="AO469" i="1"/>
  <c r="AL471" i="1"/>
  <c r="AO471" i="1"/>
  <c r="AD478" i="1"/>
  <c r="AO478" i="1"/>
  <c r="AN478" i="1"/>
  <c r="AM480" i="1"/>
  <c r="AD562" i="1"/>
  <c r="AL562" i="1" s="1"/>
  <c r="AN562" i="1"/>
  <c r="AO562" i="1"/>
  <c r="AO573" i="1"/>
  <c r="AL573" i="1"/>
  <c r="AQ573" i="1"/>
  <c r="AP573" i="1"/>
  <c r="AQ473" i="1"/>
  <c r="AP474" i="1"/>
  <c r="AO588" i="1"/>
  <c r="AD588" i="1"/>
  <c r="AN588" i="1"/>
  <c r="AL623" i="1"/>
  <c r="AO623" i="1"/>
  <c r="AD432" i="1"/>
  <c r="AO432" i="1" s="1"/>
  <c r="AN432" i="1"/>
  <c r="AP433" i="1"/>
  <c r="AD434" i="1"/>
  <c r="AO434" i="1"/>
  <c r="AN434" i="1"/>
  <c r="AP435" i="1"/>
  <c r="AD436" i="1"/>
  <c r="AO436" i="1" s="1"/>
  <c r="AN436" i="1"/>
  <c r="AP437" i="1"/>
  <c r="AD438" i="1"/>
  <c r="AO438" i="1" s="1"/>
  <c r="AN438" i="1"/>
  <c r="AP439" i="1"/>
  <c r="AD440" i="1"/>
  <c r="AO440" i="1"/>
  <c r="AN440" i="1"/>
  <c r="AP441" i="1"/>
  <c r="AD442" i="1"/>
  <c r="AO442" i="1" s="1"/>
  <c r="AN442" i="1"/>
  <c r="AP443" i="1"/>
  <c r="AD444" i="1"/>
  <c r="AO444" i="1" s="1"/>
  <c r="AN444" i="1"/>
  <c r="AP445" i="1"/>
  <c r="AD446" i="1"/>
  <c r="AO446" i="1"/>
  <c r="AN446" i="1"/>
  <c r="AP447" i="1"/>
  <c r="AD448" i="1"/>
  <c r="AO448" i="1" s="1"/>
  <c r="AN448" i="1"/>
  <c r="AP449" i="1"/>
  <c r="AD450" i="1"/>
  <c r="AO450" i="1" s="1"/>
  <c r="AN450" i="1"/>
  <c r="AP451" i="1"/>
  <c r="AD452" i="1"/>
  <c r="AO452" i="1"/>
  <c r="AN452" i="1"/>
  <c r="AP453" i="1"/>
  <c r="AD454" i="1"/>
  <c r="AO454" i="1" s="1"/>
  <c r="AN454" i="1"/>
  <c r="AP455" i="1"/>
  <c r="AD456" i="1"/>
  <c r="AO456" i="1" s="1"/>
  <c r="AN456" i="1"/>
  <c r="AP457" i="1"/>
  <c r="AD458" i="1"/>
  <c r="AO458" i="1"/>
  <c r="AN458" i="1"/>
  <c r="AP459" i="1"/>
  <c r="AD460" i="1"/>
  <c r="AO460" i="1" s="1"/>
  <c r="AN460" i="1"/>
  <c r="AP461" i="1"/>
  <c r="AD462" i="1"/>
  <c r="AO462" i="1" s="1"/>
  <c r="AN462" i="1"/>
  <c r="AP463" i="1"/>
  <c r="AD464" i="1"/>
  <c r="AO464" i="1"/>
  <c r="AN464" i="1"/>
  <c r="AP465" i="1"/>
  <c r="AD466" i="1"/>
  <c r="AO466" i="1" s="1"/>
  <c r="AN466" i="1"/>
  <c r="AP467" i="1"/>
  <c r="AD468" i="1"/>
  <c r="AO468" i="1" s="1"/>
  <c r="AN468" i="1"/>
  <c r="AP469" i="1"/>
  <c r="AD470" i="1"/>
  <c r="AO470" i="1"/>
  <c r="AN470" i="1"/>
  <c r="AP471" i="1"/>
  <c r="AD472" i="1"/>
  <c r="AO472" i="1" s="1"/>
  <c r="AO477" i="1"/>
  <c r="AL477" i="1"/>
  <c r="AQ537" i="1"/>
  <c r="AM548" i="1"/>
  <c r="AO599" i="1"/>
  <c r="AL599" i="1"/>
  <c r="AQ599" i="1"/>
  <c r="AP432" i="1"/>
  <c r="AP436" i="1"/>
  <c r="AP440" i="1"/>
  <c r="AP442" i="1"/>
  <c r="AP444" i="1"/>
  <c r="AP448" i="1"/>
  <c r="AP452" i="1"/>
  <c r="AP454" i="1"/>
  <c r="AP456" i="1"/>
  <c r="AP460" i="1"/>
  <c r="AP464" i="1"/>
  <c r="AP466" i="1"/>
  <c r="AP468" i="1"/>
  <c r="AP472" i="1"/>
  <c r="AD476" i="1"/>
  <c r="AO476" i="1"/>
  <c r="AO479" i="1"/>
  <c r="AL479" i="1"/>
  <c r="AM482" i="1"/>
  <c r="AM529" i="1"/>
  <c r="AD529" i="1"/>
  <c r="AP529" i="1" s="1"/>
  <c r="AP537" i="1"/>
  <c r="AO537" i="1"/>
  <c r="AL537" i="1"/>
  <c r="AD549" i="1"/>
  <c r="AQ549" i="1" s="1"/>
  <c r="AD564" i="1"/>
  <c r="AL564" i="1" s="1"/>
  <c r="AN564" i="1"/>
  <c r="AP571" i="1"/>
  <c r="AO571" i="1"/>
  <c r="AL571" i="1"/>
  <c r="AQ571" i="1"/>
  <c r="AQ575" i="1"/>
  <c r="AD575" i="1"/>
  <c r="AM616" i="1"/>
  <c r="AP483" i="1"/>
  <c r="AD484" i="1"/>
  <c r="AN484" i="1"/>
  <c r="AP485" i="1"/>
  <c r="AD486" i="1"/>
  <c r="AO486" i="1"/>
  <c r="AN486" i="1"/>
  <c r="AP487" i="1"/>
  <c r="AD488" i="1"/>
  <c r="AO488" i="1" s="1"/>
  <c r="AN488" i="1"/>
  <c r="AP489" i="1"/>
  <c r="AD490" i="1"/>
  <c r="AP490" i="1" s="1"/>
  <c r="AN490" i="1"/>
  <c r="AP491" i="1"/>
  <c r="AD492" i="1"/>
  <c r="AO492" i="1"/>
  <c r="AN492" i="1"/>
  <c r="AP493" i="1"/>
  <c r="AD494" i="1"/>
  <c r="AO494" i="1" s="1"/>
  <c r="AN494" i="1"/>
  <c r="AP495" i="1"/>
  <c r="AD496" i="1"/>
  <c r="AN496" i="1"/>
  <c r="AP497" i="1"/>
  <c r="AD498" i="1"/>
  <c r="AO498" i="1"/>
  <c r="AN498" i="1"/>
  <c r="AP499" i="1"/>
  <c r="AD500" i="1"/>
  <c r="AO500" i="1" s="1"/>
  <c r="AN500" i="1"/>
  <c r="AP501" i="1"/>
  <c r="AD502" i="1"/>
  <c r="AP502" i="1" s="1"/>
  <c r="AN502" i="1"/>
  <c r="AP503" i="1"/>
  <c r="AD504" i="1"/>
  <c r="AO504" i="1"/>
  <c r="AN504" i="1"/>
  <c r="AP505" i="1"/>
  <c r="AD506" i="1"/>
  <c r="AO506" i="1" s="1"/>
  <c r="AN506" i="1"/>
  <c r="AP507" i="1"/>
  <c r="AD508" i="1"/>
  <c r="AN508" i="1"/>
  <c r="AP509" i="1"/>
  <c r="AD510" i="1"/>
  <c r="AO510" i="1"/>
  <c r="AN510" i="1"/>
  <c r="AP511" i="1"/>
  <c r="AD512" i="1"/>
  <c r="AO512" i="1" s="1"/>
  <c r="AN512" i="1"/>
  <c r="AP513" i="1"/>
  <c r="AD514" i="1"/>
  <c r="AP514" i="1" s="1"/>
  <c r="AN514" i="1"/>
  <c r="AP515" i="1"/>
  <c r="AD516" i="1"/>
  <c r="AO516" i="1"/>
  <c r="AN516" i="1"/>
  <c r="AP517" i="1"/>
  <c r="AD518" i="1"/>
  <c r="AO518" i="1" s="1"/>
  <c r="AN518" i="1"/>
  <c r="AP519" i="1"/>
  <c r="AD520" i="1"/>
  <c r="AN520" i="1"/>
  <c r="AP521" i="1"/>
  <c r="AD522" i="1"/>
  <c r="AO522" i="1"/>
  <c r="AN522" i="1"/>
  <c r="AP523" i="1"/>
  <c r="AD524" i="1"/>
  <c r="AO524" i="1" s="1"/>
  <c r="AN524" i="1"/>
  <c r="AP525" i="1"/>
  <c r="AD526" i="1"/>
  <c r="AN526" i="1"/>
  <c r="AP527" i="1"/>
  <c r="AP528" i="1"/>
  <c r="AP531" i="1"/>
  <c r="AP532" i="1"/>
  <c r="AM534" i="1"/>
  <c r="AD551" i="1"/>
  <c r="AN552" i="1"/>
  <c r="AM560" i="1"/>
  <c r="AD574" i="1"/>
  <c r="AL574" i="1" s="1"/>
  <c r="AN574" i="1"/>
  <c r="AM584" i="1"/>
  <c r="AP596" i="1"/>
  <c r="AM596" i="1"/>
  <c r="AO603" i="1"/>
  <c r="AL603" i="1"/>
  <c r="AQ603" i="1"/>
  <c r="AL613" i="1"/>
  <c r="AO613" i="1"/>
  <c r="AQ613" i="1"/>
  <c r="AQ621" i="1"/>
  <c r="AD621" i="1"/>
  <c r="AD658" i="1"/>
  <c r="AQ671" i="1"/>
  <c r="AP486" i="1"/>
  <c r="AP488" i="1"/>
  <c r="AP492" i="1"/>
  <c r="AP494" i="1"/>
  <c r="AP498" i="1"/>
  <c r="AP500" i="1"/>
  <c r="AP504" i="1"/>
  <c r="AP506" i="1"/>
  <c r="AP510" i="1"/>
  <c r="AP512" i="1"/>
  <c r="AP516" i="1"/>
  <c r="AP518" i="1"/>
  <c r="AP522" i="1"/>
  <c r="AQ532" i="1"/>
  <c r="AQ534" i="1"/>
  <c r="AP547" i="1"/>
  <c r="AO547" i="1"/>
  <c r="AL547" i="1"/>
  <c r="AO552" i="1"/>
  <c r="AQ558" i="1"/>
  <c r="AP574" i="1"/>
  <c r="AM574" i="1"/>
  <c r="AL591" i="1"/>
  <c r="AQ591" i="1"/>
  <c r="AO591" i="1"/>
  <c r="AO607" i="1"/>
  <c r="AL607" i="1"/>
  <c r="AQ607" i="1"/>
  <c r="AL625" i="1"/>
  <c r="AO625" i="1"/>
  <c r="AQ625" i="1"/>
  <c r="AQ634" i="1"/>
  <c r="AD634" i="1"/>
  <c r="AD530" i="1"/>
  <c r="AO530" i="1" s="1"/>
  <c r="AP535" i="1"/>
  <c r="AO535" i="1"/>
  <c r="AL535" i="1"/>
  <c r="AP539" i="1"/>
  <c r="AO539" i="1"/>
  <c r="AP541" i="1"/>
  <c r="AO541" i="1"/>
  <c r="AD550" i="1"/>
  <c r="AN550" i="1"/>
  <c r="AO561" i="1"/>
  <c r="AL561" i="1"/>
  <c r="AD563" i="1"/>
  <c r="AQ563" i="1" s="1"/>
  <c r="AP572" i="1"/>
  <c r="AM572" i="1"/>
  <c r="AM595" i="1"/>
  <c r="AP595" i="1"/>
  <c r="AD595" i="1"/>
  <c r="AO611" i="1"/>
  <c r="AL611" i="1"/>
  <c r="AQ611" i="1"/>
  <c r="AL615" i="1"/>
  <c r="AO615" i="1"/>
  <c r="AM618" i="1"/>
  <c r="AM631" i="1"/>
  <c r="AP631" i="1"/>
  <c r="AD631" i="1"/>
  <c r="AD649" i="1"/>
  <c r="AO649" i="1" s="1"/>
  <c r="AN649" i="1"/>
  <c r="AP530" i="1"/>
  <c r="AO531" i="1"/>
  <c r="AL531" i="1"/>
  <c r="AQ535" i="1"/>
  <c r="AM550" i="1"/>
  <c r="AQ557" i="1"/>
  <c r="AP559" i="1"/>
  <c r="AO559" i="1"/>
  <c r="AL559" i="1"/>
  <c r="AQ570" i="1"/>
  <c r="AQ572" i="1"/>
  <c r="AO574" i="1"/>
  <c r="AM589" i="1"/>
  <c r="AQ623" i="1"/>
  <c r="AL627" i="1"/>
  <c r="AO627" i="1"/>
  <c r="AD532" i="1"/>
  <c r="AD542" i="1"/>
  <c r="AL542" i="1" s="1"/>
  <c r="AO542" i="1"/>
  <c r="AO543" i="1"/>
  <c r="AP552" i="1"/>
  <c r="AP553" i="1"/>
  <c r="AD554" i="1"/>
  <c r="AL554" i="1" s="1"/>
  <c r="AO554" i="1"/>
  <c r="AO555" i="1"/>
  <c r="AQ562" i="1"/>
  <c r="AP565" i="1"/>
  <c r="AD566" i="1"/>
  <c r="AL566" i="1" s="1"/>
  <c r="AO566" i="1"/>
  <c r="AO567" i="1"/>
  <c r="AQ574" i="1"/>
  <c r="AP576" i="1"/>
  <c r="AP577" i="1"/>
  <c r="AD578" i="1"/>
  <c r="AL578" i="1" s="1"/>
  <c r="AO578" i="1"/>
  <c r="AO579" i="1"/>
  <c r="AP581" i="1"/>
  <c r="AQ582" i="1"/>
  <c r="AD592" i="1"/>
  <c r="AN593" i="1"/>
  <c r="AM614" i="1"/>
  <c r="AM626" i="1"/>
  <c r="AM640" i="1"/>
  <c r="AM660" i="1"/>
  <c r="AD660" i="1"/>
  <c r="AP660" i="1" s="1"/>
  <c r="AD538" i="1"/>
  <c r="AL538" i="1" s="1"/>
  <c r="AD540" i="1"/>
  <c r="AL540" i="1" s="1"/>
  <c r="AO540" i="1"/>
  <c r="AP543" i="1"/>
  <c r="AD544" i="1"/>
  <c r="AL544" i="1" s="1"/>
  <c r="AQ552" i="1"/>
  <c r="AP554" i="1"/>
  <c r="AP555" i="1"/>
  <c r="AD556" i="1"/>
  <c r="AL556" i="1" s="1"/>
  <c r="AP566" i="1"/>
  <c r="AP567" i="1"/>
  <c r="AD568" i="1"/>
  <c r="AL568" i="1" s="1"/>
  <c r="AQ576" i="1"/>
  <c r="AP579" i="1"/>
  <c r="AO580" i="1"/>
  <c r="AD580" i="1"/>
  <c r="AP580" i="1" s="1"/>
  <c r="AD585" i="1"/>
  <c r="AO585" i="1" s="1"/>
  <c r="AO593" i="1"/>
  <c r="AQ598" i="1"/>
  <c r="AP600" i="1"/>
  <c r="AM600" i="1"/>
  <c r="AM604" i="1"/>
  <c r="AP608" i="1"/>
  <c r="AM608" i="1"/>
  <c r="AM612" i="1"/>
  <c r="AD619" i="1"/>
  <c r="AQ619" i="1" s="1"/>
  <c r="AP624" i="1"/>
  <c r="AM624" i="1"/>
  <c r="AD630" i="1"/>
  <c r="AO630" i="1" s="1"/>
  <c r="AO633" i="1"/>
  <c r="AN633" i="1"/>
  <c r="AD633" i="1"/>
  <c r="AM636" i="1"/>
  <c r="AD536" i="1"/>
  <c r="AL536" i="1" s="1"/>
  <c r="AO536" i="1"/>
  <c r="AP538" i="1"/>
  <c r="AQ539" i="1"/>
  <c r="AQ541" i="1"/>
  <c r="AP544" i="1"/>
  <c r="AD546" i="1"/>
  <c r="AL546" i="1" s="1"/>
  <c r="AP556" i="1"/>
  <c r="AD558" i="1"/>
  <c r="AL558" i="1" s="1"/>
  <c r="AO558" i="1"/>
  <c r="AQ566" i="1"/>
  <c r="AP568" i="1"/>
  <c r="AD570" i="1"/>
  <c r="AL570" i="1" s="1"/>
  <c r="AP585" i="1"/>
  <c r="AP591" i="1"/>
  <c r="AM591" i="1"/>
  <c r="AL593" i="1"/>
  <c r="AQ593" i="1"/>
  <c r="AM597" i="1"/>
  <c r="AD597" i="1"/>
  <c r="AP597" i="1"/>
  <c r="AL617" i="1"/>
  <c r="AO617" i="1"/>
  <c r="AM622" i="1"/>
  <c r="AQ632" i="1"/>
  <c r="AQ636" i="1"/>
  <c r="AO638" i="1"/>
  <c r="AD647" i="1"/>
  <c r="AP647" i="1" s="1"/>
  <c r="AN647" i="1"/>
  <c r="AD534" i="1"/>
  <c r="AL534" i="1" s="1"/>
  <c r="AO534" i="1"/>
  <c r="AP536" i="1"/>
  <c r="AQ538" i="1"/>
  <c r="AQ544" i="1"/>
  <c r="AD545" i="1"/>
  <c r="AP546" i="1"/>
  <c r="AD548" i="1"/>
  <c r="AL548" i="1" s="1"/>
  <c r="AQ556" i="1"/>
  <c r="AD557" i="1"/>
  <c r="AP558" i="1"/>
  <c r="AD560" i="1"/>
  <c r="AL560" i="1" s="1"/>
  <c r="AD569" i="1"/>
  <c r="AP570" i="1"/>
  <c r="AD572" i="1"/>
  <c r="AL572" i="1" s="1"/>
  <c r="AO572" i="1"/>
  <c r="AO584" i="1"/>
  <c r="AD584" i="1"/>
  <c r="AP584" i="1" s="1"/>
  <c r="AD589" i="1"/>
  <c r="AO589" i="1"/>
  <c r="AM593" i="1"/>
  <c r="AP593" i="1"/>
  <c r="AM601" i="1"/>
  <c r="AD601" i="1"/>
  <c r="AP601" i="1" s="1"/>
  <c r="AM605" i="1"/>
  <c r="AD605" i="1"/>
  <c r="AP605" i="1"/>
  <c r="AM609" i="1"/>
  <c r="AD609" i="1"/>
  <c r="AP609" i="1" s="1"/>
  <c r="AM620" i="1"/>
  <c r="AO635" i="1"/>
  <c r="AN635" i="1"/>
  <c r="AD635" i="1"/>
  <c r="AM647" i="1"/>
  <c r="AP648" i="1"/>
  <c r="AQ657" i="1"/>
  <c r="AM662" i="1"/>
  <c r="AD662" i="1"/>
  <c r="AP662" i="1" s="1"/>
  <c r="AO582" i="1"/>
  <c r="AO586" i="1"/>
  <c r="AO590" i="1"/>
  <c r="AD598" i="1"/>
  <c r="AN598" i="1"/>
  <c r="AD602" i="1"/>
  <c r="AN602" i="1"/>
  <c r="AD606" i="1"/>
  <c r="AN606" i="1"/>
  <c r="AD610" i="1"/>
  <c r="AQ610" i="1" s="1"/>
  <c r="AN610" i="1"/>
  <c r="AP629" i="1"/>
  <c r="AP630" i="1"/>
  <c r="AP633" i="1"/>
  <c r="AO637" i="1"/>
  <c r="AN637" i="1"/>
  <c r="AQ638" i="1"/>
  <c r="AD638" i="1"/>
  <c r="AO639" i="1"/>
  <c r="AN639" i="1"/>
  <c r="AQ639" i="1"/>
  <c r="AQ643" i="1"/>
  <c r="AQ662" i="1"/>
  <c r="AM670" i="1"/>
  <c r="AD670" i="1"/>
  <c r="AQ670" i="1" s="1"/>
  <c r="AP594" i="1"/>
  <c r="AP598" i="1"/>
  <c r="AP602" i="1"/>
  <c r="AP637" i="1"/>
  <c r="AO641" i="1"/>
  <c r="AN641" i="1"/>
  <c r="AQ642" i="1"/>
  <c r="AD642" i="1"/>
  <c r="AD661" i="1"/>
  <c r="AO661" i="1"/>
  <c r="AD667" i="1"/>
  <c r="AM688" i="1"/>
  <c r="AD688" i="1"/>
  <c r="AP688" i="1"/>
  <c r="AD628" i="1"/>
  <c r="AO628" i="1" s="1"/>
  <c r="AO646" i="1"/>
  <c r="AL646" i="1"/>
  <c r="AM648" i="1"/>
  <c r="AD648" i="1"/>
  <c r="AM650" i="1"/>
  <c r="AD650" i="1"/>
  <c r="AP650" i="1"/>
  <c r="AQ656" i="1"/>
  <c r="AD659" i="1"/>
  <c r="AN659" i="1"/>
  <c r="AD669" i="1"/>
  <c r="AO669" i="1" s="1"/>
  <c r="AN669" i="1"/>
  <c r="AQ688" i="1"/>
  <c r="AQ691" i="1"/>
  <c r="AO592" i="1"/>
  <c r="AD596" i="1"/>
  <c r="AN596" i="1"/>
  <c r="AP599" i="1"/>
  <c r="AD600" i="1"/>
  <c r="AN600" i="1"/>
  <c r="AP603" i="1"/>
  <c r="AD604" i="1"/>
  <c r="AP604" i="1" s="1"/>
  <c r="AN604" i="1"/>
  <c r="AP607" i="1"/>
  <c r="AD608" i="1"/>
  <c r="AN608" i="1"/>
  <c r="AP611" i="1"/>
  <c r="AD612" i="1"/>
  <c r="AL612" i="1" s="1"/>
  <c r="AN612" i="1"/>
  <c r="AP613" i="1"/>
  <c r="AD614" i="1"/>
  <c r="AP614" i="1" s="1"/>
  <c r="AN614" i="1"/>
  <c r="AP615" i="1"/>
  <c r="AD616" i="1"/>
  <c r="AO616" i="1"/>
  <c r="AN616" i="1"/>
  <c r="AP617" i="1"/>
  <c r="AD618" i="1"/>
  <c r="AO618" i="1" s="1"/>
  <c r="AN618" i="1"/>
  <c r="AP619" i="1"/>
  <c r="AD620" i="1"/>
  <c r="AP620" i="1" s="1"/>
  <c r="AN620" i="1"/>
  <c r="AP621" i="1"/>
  <c r="AD622" i="1"/>
  <c r="AO622" i="1"/>
  <c r="AN622" i="1"/>
  <c r="AP623" i="1"/>
  <c r="AD624" i="1"/>
  <c r="AO624" i="1" s="1"/>
  <c r="AN624" i="1"/>
  <c r="AP625" i="1"/>
  <c r="AD626" i="1"/>
  <c r="AN626" i="1"/>
  <c r="AP627" i="1"/>
  <c r="AO629" i="1"/>
  <c r="AL629" i="1"/>
  <c r="AO634" i="1"/>
  <c r="AD645" i="1"/>
  <c r="AL645" i="1" s="1"/>
  <c r="AQ650" i="1"/>
  <c r="AQ654" i="1"/>
  <c r="AP659" i="1"/>
  <c r="AM659" i="1"/>
  <c r="AP682" i="1"/>
  <c r="AM684" i="1"/>
  <c r="AD684" i="1"/>
  <c r="AP684" i="1" s="1"/>
  <c r="AD687" i="1"/>
  <c r="AO687" i="1"/>
  <c r="AN687" i="1"/>
  <c r="AD632" i="1"/>
  <c r="AP632" i="1" s="1"/>
  <c r="AN634" i="1"/>
  <c r="AD636" i="1"/>
  <c r="AN638" i="1"/>
  <c r="AD640" i="1"/>
  <c r="AP640" i="1" s="1"/>
  <c r="AP641" i="1"/>
  <c r="AQ648" i="1"/>
  <c r="AD651" i="1"/>
  <c r="AL651" i="1" s="1"/>
  <c r="AD653" i="1"/>
  <c r="AL653" i="1" s="1"/>
  <c r="AO653" i="1"/>
  <c r="AN653" i="1"/>
  <c r="AQ660" i="1"/>
  <c r="AD663" i="1"/>
  <c r="AL663" i="1" s="1"/>
  <c r="AD665" i="1"/>
  <c r="AL665" i="1" s="1"/>
  <c r="AO665" i="1"/>
  <c r="AM666" i="1"/>
  <c r="AD666" i="1"/>
  <c r="AP666" i="1" s="1"/>
  <c r="AQ668" i="1"/>
  <c r="AM680" i="1"/>
  <c r="AD680" i="1"/>
  <c r="AP680" i="1"/>
  <c r="AD683" i="1"/>
  <c r="AO683" i="1" s="1"/>
  <c r="AD690" i="1"/>
  <c r="AQ690" i="1" s="1"/>
  <c r="AQ694" i="1"/>
  <c r="AD694" i="1"/>
  <c r="AP651" i="1"/>
  <c r="AM652" i="1"/>
  <c r="AD652" i="1"/>
  <c r="AP652" i="1"/>
  <c r="AP663" i="1"/>
  <c r="AM664" i="1"/>
  <c r="AD664" i="1"/>
  <c r="AP664" i="1" s="1"/>
  <c r="AD675" i="1"/>
  <c r="AL675" i="1" s="1"/>
  <c r="AO675" i="1"/>
  <c r="AM676" i="1"/>
  <c r="AD676" i="1"/>
  <c r="AP676" i="1" s="1"/>
  <c r="AD679" i="1"/>
  <c r="AO679" i="1"/>
  <c r="AQ680" i="1"/>
  <c r="AM686" i="1"/>
  <c r="AD686" i="1"/>
  <c r="AQ686" i="1" s="1"/>
  <c r="AD695" i="1"/>
  <c r="AL695" i="1" s="1"/>
  <c r="AO695" i="1"/>
  <c r="AQ652" i="1"/>
  <c r="AD655" i="1"/>
  <c r="AL655" i="1" s="1"/>
  <c r="AD657" i="1"/>
  <c r="AL657" i="1" s="1"/>
  <c r="AO657" i="1"/>
  <c r="AN657" i="1"/>
  <c r="AQ664" i="1"/>
  <c r="AD673" i="1"/>
  <c r="AL673" i="1" s="1"/>
  <c r="AM674" i="1"/>
  <c r="AD674" i="1"/>
  <c r="AP674" i="1"/>
  <c r="AQ676" i="1"/>
  <c r="AM682" i="1"/>
  <c r="AD682" i="1"/>
  <c r="AD691" i="1"/>
  <c r="AL691" i="1" s="1"/>
  <c r="AO691" i="1"/>
  <c r="AP643" i="1"/>
  <c r="AM644" i="1"/>
  <c r="AD644" i="1"/>
  <c r="AQ644" i="1" s="1"/>
  <c r="AD654" i="1"/>
  <c r="AP655" i="1"/>
  <c r="AM656" i="1"/>
  <c r="AD656" i="1"/>
  <c r="AP656" i="1" s="1"/>
  <c r="AD671" i="1"/>
  <c r="AL671" i="1" s="1"/>
  <c r="AO671" i="1"/>
  <c r="AM672" i="1"/>
  <c r="AD672" i="1"/>
  <c r="AQ674" i="1"/>
  <c r="AM678" i="1"/>
  <c r="AD678" i="1"/>
  <c r="AQ682" i="1"/>
  <c r="AQ695" i="1"/>
  <c r="AP671" i="1"/>
  <c r="AP679" i="1"/>
  <c r="AP683" i="1"/>
  <c r="AP687" i="1"/>
  <c r="AP691" i="1"/>
  <c r="AP695" i="1"/>
  <c r="AD677" i="1"/>
  <c r="AN677" i="1"/>
  <c r="AD681" i="1"/>
  <c r="AN681" i="1"/>
  <c r="AD685" i="1"/>
  <c r="AL685" i="1" s="1"/>
  <c r="AN685" i="1"/>
  <c r="AD689" i="1"/>
  <c r="AL689" i="1" s="1"/>
  <c r="AN689" i="1"/>
  <c r="AP692" i="1"/>
  <c r="AD693" i="1"/>
  <c r="AL693" i="1" s="1"/>
  <c r="AN693" i="1"/>
  <c r="AD697" i="1"/>
  <c r="AN697" i="1"/>
  <c r="AP645" i="1"/>
  <c r="AP649" i="1"/>
  <c r="AP653" i="1"/>
  <c r="AP657" i="1"/>
  <c r="AP661" i="1"/>
  <c r="AP665" i="1"/>
  <c r="AP669" i="1"/>
  <c r="AP673" i="1"/>
  <c r="AP677" i="1"/>
  <c r="AO677" i="1"/>
  <c r="AP685" i="1"/>
  <c r="AO685" i="1"/>
  <c r="AP689" i="1"/>
  <c r="AO689" i="1"/>
  <c r="AD692" i="1"/>
  <c r="AD696" i="1"/>
  <c r="AP697" i="1"/>
  <c r="AM691" i="1"/>
  <c r="AM695" i="1"/>
  <c r="AQ697" i="1"/>
  <c r="AO672" i="1" l="1"/>
  <c r="AL672" i="1"/>
  <c r="AL659" i="1"/>
  <c r="AQ659" i="1"/>
  <c r="AO659" i="1"/>
  <c r="AL667" i="1"/>
  <c r="AQ667" i="1"/>
  <c r="AL550" i="1"/>
  <c r="AO550" i="1"/>
  <c r="AQ526" i="1"/>
  <c r="AL526" i="1"/>
  <c r="AQ508" i="1"/>
  <c r="AL508" i="1"/>
  <c r="AQ484" i="1"/>
  <c r="AL484" i="1"/>
  <c r="AQ546" i="1"/>
  <c r="AO376" i="1"/>
  <c r="AL376" i="1"/>
  <c r="AL426" i="1"/>
  <c r="AP426" i="1"/>
  <c r="AO426" i="1"/>
  <c r="AL301" i="1"/>
  <c r="AP301" i="1"/>
  <c r="AO301" i="1"/>
  <c r="AL304" i="1"/>
  <c r="AO304" i="1"/>
  <c r="AL260" i="1"/>
  <c r="AO260" i="1"/>
  <c r="AQ369" i="1"/>
  <c r="AL271" i="1"/>
  <c r="AP271" i="1"/>
  <c r="AO271" i="1"/>
  <c r="AL317" i="1"/>
  <c r="AP317" i="1"/>
  <c r="AO317" i="1"/>
  <c r="AQ61" i="1"/>
  <c r="AL61" i="1"/>
  <c r="AL43" i="1"/>
  <c r="AQ43" i="1"/>
  <c r="AL31" i="1"/>
  <c r="AQ31" i="1"/>
  <c r="AL131" i="1"/>
  <c r="AQ131" i="1"/>
  <c r="AL305" i="1"/>
  <c r="AP305" i="1"/>
  <c r="AO305" i="1"/>
  <c r="AL134" i="1"/>
  <c r="AO134" i="1"/>
  <c r="AL14" i="1"/>
  <c r="AO14" i="1"/>
  <c r="AP14" i="1"/>
  <c r="AL92" i="1"/>
  <c r="AO92" i="1"/>
  <c r="AL681" i="1"/>
  <c r="AQ681" i="1"/>
  <c r="AL608" i="1"/>
  <c r="AO608" i="1"/>
  <c r="AQ608" i="1"/>
  <c r="AO606" i="1"/>
  <c r="AL606" i="1"/>
  <c r="AQ606" i="1"/>
  <c r="AP550" i="1"/>
  <c r="AO658" i="1"/>
  <c r="AL658" i="1"/>
  <c r="AP658" i="1"/>
  <c r="AQ470" i="1"/>
  <c r="AL470" i="1"/>
  <c r="AQ446" i="1"/>
  <c r="AL446" i="1"/>
  <c r="AP397" i="1"/>
  <c r="AL415" i="1"/>
  <c r="AQ415" i="1"/>
  <c r="AO415" i="1"/>
  <c r="AQ371" i="1"/>
  <c r="AL482" i="1"/>
  <c r="AQ482" i="1"/>
  <c r="AL363" i="1"/>
  <c r="AQ363" i="1"/>
  <c r="AQ301" i="1"/>
  <c r="AL334" i="1"/>
  <c r="AO334" i="1"/>
  <c r="AL345" i="1"/>
  <c r="AP345" i="1"/>
  <c r="AO345" i="1"/>
  <c r="AL327" i="1"/>
  <c r="AP327" i="1"/>
  <c r="AO327" i="1"/>
  <c r="AQ271" i="1"/>
  <c r="AL273" i="1"/>
  <c r="AP273" i="1"/>
  <c r="AO273" i="1"/>
  <c r="AL220" i="1"/>
  <c r="AP220" i="1"/>
  <c r="AO220" i="1"/>
  <c r="AO358" i="1"/>
  <c r="AP358" i="1"/>
  <c r="AL358" i="1"/>
  <c r="AP314" i="1"/>
  <c r="AL128" i="1"/>
  <c r="AO128" i="1"/>
  <c r="AP134" i="1"/>
  <c r="AL185" i="1"/>
  <c r="AQ185" i="1"/>
  <c r="AL125" i="1"/>
  <c r="AQ125" i="1"/>
  <c r="AL83" i="1"/>
  <c r="AQ83" i="1"/>
  <c r="AP693" i="1"/>
  <c r="AO681" i="1"/>
  <c r="AL678" i="1"/>
  <c r="AP678" i="1"/>
  <c r="AO678" i="1"/>
  <c r="AP654" i="1"/>
  <c r="AO654" i="1"/>
  <c r="AL654" i="1"/>
  <c r="AO674" i="1"/>
  <c r="AL674" i="1"/>
  <c r="AL679" i="1"/>
  <c r="AQ679" i="1"/>
  <c r="AQ666" i="1"/>
  <c r="AO652" i="1"/>
  <c r="AL652" i="1"/>
  <c r="AL687" i="1"/>
  <c r="AQ687" i="1"/>
  <c r="AQ673" i="1"/>
  <c r="AP628" i="1"/>
  <c r="AL622" i="1"/>
  <c r="AQ622" i="1"/>
  <c r="AL616" i="1"/>
  <c r="AQ616" i="1"/>
  <c r="AL661" i="1"/>
  <c r="AQ661" i="1"/>
  <c r="AQ693" i="1"/>
  <c r="AQ653" i="1"/>
  <c r="AP557" i="1"/>
  <c r="AO557" i="1"/>
  <c r="AL557" i="1"/>
  <c r="AO647" i="1"/>
  <c r="AQ578" i="1"/>
  <c r="AQ542" i="1"/>
  <c r="AP578" i="1"/>
  <c r="AQ564" i="1"/>
  <c r="AO544" i="1"/>
  <c r="AO538" i="1"/>
  <c r="AQ592" i="1"/>
  <c r="AL592" i="1"/>
  <c r="AP592" i="1"/>
  <c r="AL532" i="1"/>
  <c r="AO532" i="1"/>
  <c r="AQ536" i="1"/>
  <c r="AP618" i="1"/>
  <c r="AL595" i="1"/>
  <c r="AQ595" i="1"/>
  <c r="AO595" i="1"/>
  <c r="AP526" i="1"/>
  <c r="AQ658" i="1"/>
  <c r="AL551" i="1"/>
  <c r="AP551" i="1"/>
  <c r="AO551" i="1"/>
  <c r="AQ522" i="1"/>
  <c r="AL522" i="1"/>
  <c r="AQ516" i="1"/>
  <c r="AL516" i="1"/>
  <c r="AQ510" i="1"/>
  <c r="AL510" i="1"/>
  <c r="AQ504" i="1"/>
  <c r="AL504" i="1"/>
  <c r="AQ498" i="1"/>
  <c r="AL498" i="1"/>
  <c r="AQ492" i="1"/>
  <c r="AL492" i="1"/>
  <c r="AQ486" i="1"/>
  <c r="AL486" i="1"/>
  <c r="AL476" i="1"/>
  <c r="AQ476" i="1"/>
  <c r="AP462" i="1"/>
  <c r="AP450" i="1"/>
  <c r="AP438" i="1"/>
  <c r="AL581" i="1"/>
  <c r="AQ581" i="1"/>
  <c r="AP417" i="1"/>
  <c r="AP369" i="1"/>
  <c r="AO400" i="1"/>
  <c r="AL400" i="1"/>
  <c r="AO364" i="1"/>
  <c r="AL364" i="1"/>
  <c r="AL424" i="1"/>
  <c r="AO424" i="1"/>
  <c r="AQ354" i="1"/>
  <c r="AQ342" i="1"/>
  <c r="AO368" i="1"/>
  <c r="AL368" i="1"/>
  <c r="AP368" i="1"/>
  <c r="AL289" i="1"/>
  <c r="AP289" i="1"/>
  <c r="AO289" i="1"/>
  <c r="AO243" i="1"/>
  <c r="AO231" i="1"/>
  <c r="AO482" i="1"/>
  <c r="AL343" i="1"/>
  <c r="AP343" i="1"/>
  <c r="AO343" i="1"/>
  <c r="AL325" i="1"/>
  <c r="AO325" i="1"/>
  <c r="AP325" i="1"/>
  <c r="AL307" i="1"/>
  <c r="AP307" i="1"/>
  <c r="AO307" i="1"/>
  <c r="AL270" i="1"/>
  <c r="AO270" i="1"/>
  <c r="AQ237" i="1"/>
  <c r="AQ407" i="1"/>
  <c r="AL355" i="1"/>
  <c r="AO355" i="1"/>
  <c r="AP355" i="1"/>
  <c r="AL328" i="1"/>
  <c r="AO328" i="1"/>
  <c r="AL284" i="1"/>
  <c r="AO284" i="1"/>
  <c r="AL269" i="1"/>
  <c r="AO269" i="1"/>
  <c r="AP269" i="1"/>
  <c r="AQ219" i="1"/>
  <c r="AP354" i="1"/>
  <c r="AQ345" i="1"/>
  <c r="AQ327" i="1"/>
  <c r="AL428" i="1"/>
  <c r="AO428" i="1"/>
  <c r="AP428" i="1"/>
  <c r="AL347" i="1"/>
  <c r="AP347" i="1"/>
  <c r="AO347" i="1"/>
  <c r="AP326" i="1"/>
  <c r="AO280" i="1"/>
  <c r="AL206" i="1"/>
  <c r="AP206" i="1"/>
  <c r="AO206" i="1"/>
  <c r="AP65" i="1"/>
  <c r="AP53" i="1"/>
  <c r="AP376" i="1"/>
  <c r="AQ273" i="1"/>
  <c r="AQ183" i="1"/>
  <c r="AL183" i="1"/>
  <c r="AQ171" i="1"/>
  <c r="AL171" i="1"/>
  <c r="AQ159" i="1"/>
  <c r="AL159" i="1"/>
  <c r="AQ147" i="1"/>
  <c r="AL147" i="1"/>
  <c r="AQ135" i="1"/>
  <c r="AL135" i="1"/>
  <c r="AQ123" i="1"/>
  <c r="AL123" i="1"/>
  <c r="AQ111" i="1"/>
  <c r="AL111" i="1"/>
  <c r="AQ99" i="1"/>
  <c r="AL99" i="1"/>
  <c r="AQ87" i="1"/>
  <c r="AL87" i="1"/>
  <c r="AQ75" i="1"/>
  <c r="AL75" i="1"/>
  <c r="AQ69" i="1"/>
  <c r="AL69" i="1"/>
  <c r="AQ63" i="1"/>
  <c r="AL63" i="1"/>
  <c r="AQ57" i="1"/>
  <c r="AL57" i="1"/>
  <c r="AL51" i="1"/>
  <c r="AQ51" i="1"/>
  <c r="AL45" i="1"/>
  <c r="AQ45" i="1"/>
  <c r="AL39" i="1"/>
  <c r="AQ39" i="1"/>
  <c r="AL33" i="1"/>
  <c r="AQ33" i="1"/>
  <c r="AL27" i="1"/>
  <c r="AQ27" i="1"/>
  <c r="AL399" i="1"/>
  <c r="AQ399" i="1"/>
  <c r="AO361" i="1"/>
  <c r="AP338" i="1"/>
  <c r="AO288" i="1"/>
  <c r="AP344" i="1"/>
  <c r="AO278" i="1"/>
  <c r="AQ187" i="1"/>
  <c r="AL187" i="1"/>
  <c r="AQ175" i="1"/>
  <c r="AL175" i="1"/>
  <c r="AQ163" i="1"/>
  <c r="AL163" i="1"/>
  <c r="AQ151" i="1"/>
  <c r="AL151" i="1"/>
  <c r="AQ139" i="1"/>
  <c r="AL139" i="1"/>
  <c r="AQ127" i="1"/>
  <c r="AL127" i="1"/>
  <c r="AQ115" i="1"/>
  <c r="AL115" i="1"/>
  <c r="AQ103" i="1"/>
  <c r="AL103" i="1"/>
  <c r="AQ91" i="1"/>
  <c r="AL91" i="1"/>
  <c r="AQ79" i="1"/>
  <c r="AL79" i="1"/>
  <c r="AQ422" i="1"/>
  <c r="AQ358" i="1"/>
  <c r="AO308" i="1"/>
  <c r="AP247" i="1"/>
  <c r="AP173" i="1"/>
  <c r="AP137" i="1"/>
  <c r="AO380" i="1"/>
  <c r="AL380" i="1"/>
  <c r="AP128" i="1"/>
  <c r="AO336" i="1"/>
  <c r="AP101" i="1"/>
  <c r="AL176" i="1"/>
  <c r="AO176" i="1"/>
  <c r="AP29" i="1"/>
  <c r="AL20" i="1"/>
  <c r="AO20" i="1"/>
  <c r="AP20" i="1"/>
  <c r="AP280" i="1"/>
  <c r="AL182" i="1"/>
  <c r="AO182" i="1"/>
  <c r="AP43" i="1"/>
  <c r="AL191" i="1"/>
  <c r="AQ191" i="1"/>
  <c r="AP33" i="1"/>
  <c r="AL18" i="1"/>
  <c r="AO18" i="1"/>
  <c r="AQ243" i="1"/>
  <c r="AL86" i="1"/>
  <c r="AO86" i="1"/>
  <c r="AP2" i="1"/>
  <c r="AP4" i="1"/>
  <c r="AL626" i="1"/>
  <c r="AQ626" i="1"/>
  <c r="AP560" i="1"/>
  <c r="AQ514" i="1"/>
  <c r="AL514" i="1"/>
  <c r="AQ496" i="1"/>
  <c r="AL496" i="1"/>
  <c r="AO412" i="1"/>
  <c r="AL412" i="1"/>
  <c r="AL265" i="1"/>
  <c r="AP265" i="1"/>
  <c r="AO265" i="1"/>
  <c r="AL319" i="1"/>
  <c r="AP319" i="1"/>
  <c r="AO319" i="1"/>
  <c r="AL208" i="1"/>
  <c r="AP208" i="1"/>
  <c r="AQ73" i="1"/>
  <c r="AL73" i="1"/>
  <c r="AQ55" i="1"/>
  <c r="AL55" i="1"/>
  <c r="AL209" i="1"/>
  <c r="AP209" i="1"/>
  <c r="AL113" i="1"/>
  <c r="AQ113" i="1"/>
  <c r="AL107" i="1"/>
  <c r="AQ107" i="1"/>
  <c r="AL40" i="1"/>
  <c r="AO40" i="1"/>
  <c r="AL12" i="1"/>
  <c r="AO12" i="1"/>
  <c r="AL158" i="1"/>
  <c r="AO158" i="1"/>
  <c r="AO693" i="1"/>
  <c r="AO690" i="1"/>
  <c r="AL690" i="1"/>
  <c r="AP690" i="1"/>
  <c r="AQ675" i="1"/>
  <c r="AL600" i="1"/>
  <c r="AO600" i="1"/>
  <c r="AQ600" i="1"/>
  <c r="AP545" i="1"/>
  <c r="AO545" i="1"/>
  <c r="AL545" i="1"/>
  <c r="AL597" i="1"/>
  <c r="AQ597" i="1"/>
  <c r="AO597" i="1"/>
  <c r="AL619" i="1"/>
  <c r="AO619" i="1"/>
  <c r="AO529" i="1"/>
  <c r="AL529" i="1"/>
  <c r="AQ529" i="1"/>
  <c r="AQ458" i="1"/>
  <c r="AL458" i="1"/>
  <c r="AQ440" i="1"/>
  <c r="AL440" i="1"/>
  <c r="AL478" i="1"/>
  <c r="AQ478" i="1"/>
  <c r="AQ260" i="1"/>
  <c r="AL277" i="1"/>
  <c r="AP277" i="1"/>
  <c r="AO277" i="1"/>
  <c r="AL258" i="1"/>
  <c r="AO258" i="1"/>
  <c r="AO370" i="1"/>
  <c r="AP370" i="1"/>
  <c r="AL370" i="1"/>
  <c r="AL272" i="1"/>
  <c r="AO272" i="1"/>
  <c r="AO533" i="1"/>
  <c r="AP533" i="1"/>
  <c r="AL533" i="1"/>
  <c r="AL283" i="1"/>
  <c r="AP283" i="1"/>
  <c r="AO283" i="1"/>
  <c r="AP55" i="1"/>
  <c r="AQ317" i="1"/>
  <c r="AQ235" i="1"/>
  <c r="AO209" i="1"/>
  <c r="AL335" i="1"/>
  <c r="AP335" i="1"/>
  <c r="AO335" i="1"/>
  <c r="AL275" i="1"/>
  <c r="AP275" i="1"/>
  <c r="AO275" i="1"/>
  <c r="AL116" i="1"/>
  <c r="AO116" i="1"/>
  <c r="AQ305" i="1"/>
  <c r="AL110" i="1"/>
  <c r="AO110" i="1"/>
  <c r="AL179" i="1"/>
  <c r="AQ179" i="1"/>
  <c r="AP7" i="1"/>
  <c r="AQ7" i="1"/>
  <c r="AL7" i="1"/>
  <c r="AQ14" i="1"/>
  <c r="AP92" i="1"/>
  <c r="AP23" i="1"/>
  <c r="AL23" i="1"/>
  <c r="AQ23" i="1"/>
  <c r="AO314" i="1"/>
  <c r="AP158" i="1"/>
  <c r="AO692" i="1"/>
  <c r="AL692" i="1"/>
  <c r="AP681" i="1"/>
  <c r="AO697" i="1"/>
  <c r="AL697" i="1"/>
  <c r="AL677" i="1"/>
  <c r="AQ677" i="1"/>
  <c r="AP675" i="1"/>
  <c r="AP644" i="1"/>
  <c r="AQ692" i="1"/>
  <c r="AQ684" i="1"/>
  <c r="AO663" i="1"/>
  <c r="AO651" i="1"/>
  <c r="AL636" i="1"/>
  <c r="AO636" i="1"/>
  <c r="AQ665" i="1"/>
  <c r="AO645" i="1"/>
  <c r="AO612" i="1"/>
  <c r="AL650" i="1"/>
  <c r="AO650" i="1"/>
  <c r="AQ685" i="1"/>
  <c r="AQ655" i="1"/>
  <c r="AP610" i="1"/>
  <c r="AQ678" i="1"/>
  <c r="AQ651" i="1"/>
  <c r="AL638" i="1"/>
  <c r="AP638" i="1"/>
  <c r="AO602" i="1"/>
  <c r="AL602" i="1"/>
  <c r="AL589" i="1"/>
  <c r="AQ589" i="1"/>
  <c r="AP569" i="1"/>
  <c r="AO569" i="1"/>
  <c r="AL569" i="1"/>
  <c r="AQ540" i="1"/>
  <c r="AP622" i="1"/>
  <c r="AO570" i="1"/>
  <c r="AP612" i="1"/>
  <c r="AO556" i="1"/>
  <c r="AP564" i="1"/>
  <c r="AQ645" i="1"/>
  <c r="AP589" i="1"/>
  <c r="AL649" i="1"/>
  <c r="AQ649" i="1"/>
  <c r="AL530" i="1"/>
  <c r="AQ530" i="1"/>
  <c r="AP524" i="1"/>
  <c r="AL621" i="1"/>
  <c r="AO621" i="1"/>
  <c r="AQ551" i="1"/>
  <c r="AP616" i="1"/>
  <c r="AQ548" i="1"/>
  <c r="AQ472" i="1"/>
  <c r="AL472" i="1"/>
  <c r="AQ466" i="1"/>
  <c r="AL466" i="1"/>
  <c r="AQ460" i="1"/>
  <c r="AL460" i="1"/>
  <c r="AQ454" i="1"/>
  <c r="AL454" i="1"/>
  <c r="AQ448" i="1"/>
  <c r="AL448" i="1"/>
  <c r="AQ442" i="1"/>
  <c r="AL442" i="1"/>
  <c r="AQ436" i="1"/>
  <c r="AL436" i="1"/>
  <c r="AQ588" i="1"/>
  <c r="AL588" i="1"/>
  <c r="AP588" i="1"/>
  <c r="AL583" i="1"/>
  <c r="AO583" i="1"/>
  <c r="AP413" i="1"/>
  <c r="AP389" i="1"/>
  <c r="AP365" i="1"/>
  <c r="AO417" i="1"/>
  <c r="AP407" i="1"/>
  <c r="AQ389" i="1"/>
  <c r="AO381" i="1"/>
  <c r="AQ423" i="1"/>
  <c r="AL423" i="1"/>
  <c r="AL395" i="1"/>
  <c r="AO395" i="1"/>
  <c r="AL359" i="1"/>
  <c r="AO359" i="1"/>
  <c r="AL528" i="1"/>
  <c r="AQ528" i="1"/>
  <c r="AQ397" i="1"/>
  <c r="AQ373" i="1"/>
  <c r="AP478" i="1"/>
  <c r="AQ304" i="1"/>
  <c r="AQ292" i="1"/>
  <c r="AQ280" i="1"/>
  <c r="AQ268" i="1"/>
  <c r="AL411" i="1"/>
  <c r="AQ411" i="1"/>
  <c r="AP258" i="1"/>
  <c r="AQ421" i="1"/>
  <c r="AL421" i="1"/>
  <c r="AP334" i="1"/>
  <c r="AL282" i="1"/>
  <c r="AO282" i="1"/>
  <c r="AL267" i="1"/>
  <c r="AP267" i="1"/>
  <c r="AO267" i="1"/>
  <c r="AQ400" i="1"/>
  <c r="AL322" i="1"/>
  <c r="AO322" i="1"/>
  <c r="AL296" i="1"/>
  <c r="AO296" i="1"/>
  <c r="AL281" i="1"/>
  <c r="AO281" i="1"/>
  <c r="AP281" i="1"/>
  <c r="AP245" i="1"/>
  <c r="AQ412" i="1"/>
  <c r="AQ388" i="1"/>
  <c r="AL351" i="1"/>
  <c r="AP351" i="1"/>
  <c r="AO351" i="1"/>
  <c r="AL333" i="1"/>
  <c r="AP333" i="1"/>
  <c r="AO333" i="1"/>
  <c r="AL315" i="1"/>
  <c r="AP315" i="1"/>
  <c r="AO315" i="1"/>
  <c r="AL295" i="1"/>
  <c r="AP295" i="1"/>
  <c r="AO295" i="1"/>
  <c r="AO249" i="1"/>
  <c r="AO241" i="1"/>
  <c r="AO233" i="1"/>
  <c r="AO225" i="1"/>
  <c r="AQ209" i="1"/>
  <c r="AQ395" i="1"/>
  <c r="AO320" i="1"/>
  <c r="AL297" i="1"/>
  <c r="AP297" i="1"/>
  <c r="AO297" i="1"/>
  <c r="AP243" i="1"/>
  <c r="AP165" i="1"/>
  <c r="AP129" i="1"/>
  <c r="AP93" i="1"/>
  <c r="AO407" i="1"/>
  <c r="AQ370" i="1"/>
  <c r="AO312" i="1"/>
  <c r="AL263" i="1"/>
  <c r="AP263" i="1"/>
  <c r="AO263" i="1"/>
  <c r="AQ227" i="1"/>
  <c r="AO47" i="1"/>
  <c r="AO332" i="1"/>
  <c r="AO264" i="1"/>
  <c r="AP181" i="1"/>
  <c r="AP169" i="1"/>
  <c r="AP157" i="1"/>
  <c r="AP145" i="1"/>
  <c r="AP133" i="1"/>
  <c r="AP121" i="1"/>
  <c r="AP109" i="1"/>
  <c r="AP97" i="1"/>
  <c r="AP85" i="1"/>
  <c r="AO338" i="1"/>
  <c r="AL218" i="1"/>
  <c r="AP218" i="1"/>
  <c r="AO218" i="1"/>
  <c r="AO195" i="1"/>
  <c r="AP412" i="1"/>
  <c r="AQ357" i="1"/>
  <c r="AL299" i="1"/>
  <c r="AP299" i="1"/>
  <c r="AO299" i="1"/>
  <c r="AL261" i="1"/>
  <c r="AP261" i="1"/>
  <c r="AO261" i="1"/>
  <c r="AQ134" i="1"/>
  <c r="AQ116" i="1"/>
  <c r="AO77" i="1"/>
  <c r="AP21" i="1"/>
  <c r="AQ21" i="1"/>
  <c r="AL21" i="1"/>
  <c r="AP9" i="1"/>
  <c r="AQ9" i="1"/>
  <c r="AL9" i="1"/>
  <c r="AO276" i="1"/>
  <c r="AL173" i="1"/>
  <c r="AQ173" i="1"/>
  <c r="AO350" i="1"/>
  <c r="AL143" i="1"/>
  <c r="AQ143" i="1"/>
  <c r="AP13" i="1"/>
  <c r="AQ13" i="1"/>
  <c r="AL13" i="1"/>
  <c r="AQ231" i="1"/>
  <c r="AL149" i="1"/>
  <c r="AQ149" i="1"/>
  <c r="AL38" i="1"/>
  <c r="AO38" i="1"/>
  <c r="AL212" i="1"/>
  <c r="AP212" i="1"/>
  <c r="AL188" i="1"/>
  <c r="AO188" i="1"/>
  <c r="AL28" i="1"/>
  <c r="AO28" i="1"/>
  <c r="AP11" i="1"/>
  <c r="AL11" i="1"/>
  <c r="AQ11" i="1"/>
  <c r="AQ40" i="1"/>
  <c r="AQ696" i="1"/>
  <c r="AO696" i="1"/>
  <c r="AL696" i="1"/>
  <c r="AL620" i="1"/>
  <c r="AQ620" i="1"/>
  <c r="AL614" i="1"/>
  <c r="AQ614" i="1"/>
  <c r="AQ520" i="1"/>
  <c r="AL520" i="1"/>
  <c r="AQ502" i="1"/>
  <c r="AL502" i="1"/>
  <c r="AQ490" i="1"/>
  <c r="AL490" i="1"/>
  <c r="AL337" i="1"/>
  <c r="AP337" i="1"/>
  <c r="AO337" i="1"/>
  <c r="AL340" i="1"/>
  <c r="AO340" i="1"/>
  <c r="AQ67" i="1"/>
  <c r="AL67" i="1"/>
  <c r="AL49" i="1"/>
  <c r="AQ49" i="1"/>
  <c r="AL37" i="1"/>
  <c r="AQ37" i="1"/>
  <c r="AL387" i="1"/>
  <c r="AQ387" i="1"/>
  <c r="AL202" i="1"/>
  <c r="AP202" i="1"/>
  <c r="AP15" i="1"/>
  <c r="AQ15" i="1"/>
  <c r="AL15" i="1"/>
  <c r="AQ25" i="1"/>
  <c r="AL25" i="1"/>
  <c r="AL680" i="1"/>
  <c r="AO680" i="1"/>
  <c r="AL640" i="1"/>
  <c r="AO640" i="1"/>
  <c r="AO688" i="1"/>
  <c r="AL688" i="1"/>
  <c r="AL605" i="1"/>
  <c r="AQ605" i="1"/>
  <c r="AO605" i="1"/>
  <c r="AL563" i="1"/>
  <c r="AO563" i="1"/>
  <c r="AP563" i="1"/>
  <c r="AO549" i="1"/>
  <c r="AL549" i="1"/>
  <c r="AP549" i="1"/>
  <c r="AQ464" i="1"/>
  <c r="AL464" i="1"/>
  <c r="AQ452" i="1"/>
  <c r="AL452" i="1"/>
  <c r="AQ434" i="1"/>
  <c r="AL434" i="1"/>
  <c r="AQ474" i="1"/>
  <c r="AL474" i="1"/>
  <c r="AL371" i="1"/>
  <c r="AO371" i="1"/>
  <c r="AL408" i="1"/>
  <c r="AP408" i="1"/>
  <c r="AO408" i="1"/>
  <c r="AL384" i="1"/>
  <c r="AP384" i="1"/>
  <c r="AO384" i="1"/>
  <c r="AL360" i="1"/>
  <c r="AP360" i="1"/>
  <c r="AO360" i="1"/>
  <c r="AQ320" i="1"/>
  <c r="AQ265" i="1"/>
  <c r="AL356" i="1"/>
  <c r="AP356" i="1"/>
  <c r="AL309" i="1"/>
  <c r="AP309" i="1"/>
  <c r="AO309" i="1"/>
  <c r="AP696" i="1"/>
  <c r="AL644" i="1"/>
  <c r="AO644" i="1"/>
  <c r="AL682" i="1"/>
  <c r="AO682" i="1"/>
  <c r="AO673" i="1"/>
  <c r="AO655" i="1"/>
  <c r="AL686" i="1"/>
  <c r="AP686" i="1"/>
  <c r="AO686" i="1"/>
  <c r="AO676" i="1"/>
  <c r="AL676" i="1"/>
  <c r="AO664" i="1"/>
  <c r="AL664" i="1"/>
  <c r="AL684" i="1"/>
  <c r="AO684" i="1"/>
  <c r="AQ663" i="1"/>
  <c r="AL624" i="1"/>
  <c r="AQ624" i="1"/>
  <c r="AL618" i="1"/>
  <c r="AQ618" i="1"/>
  <c r="AL604" i="1"/>
  <c r="AO604" i="1"/>
  <c r="AQ604" i="1"/>
  <c r="AL596" i="1"/>
  <c r="AQ596" i="1"/>
  <c r="AO596" i="1"/>
  <c r="AL669" i="1"/>
  <c r="AQ669" i="1"/>
  <c r="AO642" i="1"/>
  <c r="AL642" i="1"/>
  <c r="AP642" i="1"/>
  <c r="AP606" i="1"/>
  <c r="AQ672" i="1"/>
  <c r="AL662" i="1"/>
  <c r="AO662" i="1"/>
  <c r="AL635" i="1"/>
  <c r="AQ635" i="1"/>
  <c r="AP635" i="1"/>
  <c r="AL609" i="1"/>
  <c r="AQ609" i="1"/>
  <c r="AO609" i="1"/>
  <c r="AL601" i="1"/>
  <c r="AQ601" i="1"/>
  <c r="AO601" i="1"/>
  <c r="AQ584" i="1"/>
  <c r="AL584" i="1"/>
  <c r="AQ568" i="1"/>
  <c r="AO548" i="1"/>
  <c r="AL647" i="1"/>
  <c r="AQ647" i="1"/>
  <c r="AQ554" i="1"/>
  <c r="AP540" i="1"/>
  <c r="AP636" i="1"/>
  <c r="AL630" i="1"/>
  <c r="AQ630" i="1"/>
  <c r="AQ602" i="1"/>
  <c r="AL585" i="1"/>
  <c r="AQ585" i="1"/>
  <c r="AO568" i="1"/>
  <c r="AP626" i="1"/>
  <c r="AQ550" i="1"/>
  <c r="AO631" i="1"/>
  <c r="AL631" i="1"/>
  <c r="AQ631" i="1"/>
  <c r="AL634" i="1"/>
  <c r="AP634" i="1"/>
  <c r="AQ524" i="1"/>
  <c r="AL524" i="1"/>
  <c r="AQ518" i="1"/>
  <c r="AL518" i="1"/>
  <c r="AQ512" i="1"/>
  <c r="AL512" i="1"/>
  <c r="AQ506" i="1"/>
  <c r="AL506" i="1"/>
  <c r="AQ500" i="1"/>
  <c r="AL500" i="1"/>
  <c r="AQ494" i="1"/>
  <c r="AL494" i="1"/>
  <c r="AQ488" i="1"/>
  <c r="AL488" i="1"/>
  <c r="AL575" i="1"/>
  <c r="AP575" i="1"/>
  <c r="AO575" i="1"/>
  <c r="AP470" i="1"/>
  <c r="AP458" i="1"/>
  <c r="AP446" i="1"/>
  <c r="AP434" i="1"/>
  <c r="AP548" i="1"/>
  <c r="AP480" i="1"/>
  <c r="AQ431" i="1"/>
  <c r="AL431" i="1"/>
  <c r="AP409" i="1"/>
  <c r="AP385" i="1"/>
  <c r="AQ429" i="1"/>
  <c r="AL429" i="1"/>
  <c r="AO388" i="1"/>
  <c r="AL388" i="1"/>
  <c r="AP562" i="1"/>
  <c r="AQ384" i="1"/>
  <c r="AQ254" i="1"/>
  <c r="AL420" i="1"/>
  <c r="AO420" i="1"/>
  <c r="AO413" i="1"/>
  <c r="AL396" i="1"/>
  <c r="AP396" i="1"/>
  <c r="AO396" i="1"/>
  <c r="AO389" i="1"/>
  <c r="AL372" i="1"/>
  <c r="AP372" i="1"/>
  <c r="AO372" i="1"/>
  <c r="AO365" i="1"/>
  <c r="AQ350" i="1"/>
  <c r="AQ326" i="1"/>
  <c r="AQ314" i="1"/>
  <c r="AQ290" i="1"/>
  <c r="AQ266" i="1"/>
  <c r="AO254" i="1"/>
  <c r="AL375" i="1"/>
  <c r="AQ375" i="1"/>
  <c r="AP364" i="1"/>
  <c r="AO251" i="1"/>
  <c r="AO239" i="1"/>
  <c r="AO227" i="1"/>
  <c r="AP429" i="1"/>
  <c r="AQ417" i="1"/>
  <c r="AQ359" i="1"/>
  <c r="AL349" i="1"/>
  <c r="AP349" i="1"/>
  <c r="AO349" i="1"/>
  <c r="AL331" i="1"/>
  <c r="AP331" i="1"/>
  <c r="AO331" i="1"/>
  <c r="AL313" i="1"/>
  <c r="AP313" i="1"/>
  <c r="AO313" i="1"/>
  <c r="AL294" i="1"/>
  <c r="AO294" i="1"/>
  <c r="AL279" i="1"/>
  <c r="AP279" i="1"/>
  <c r="AO279" i="1"/>
  <c r="AQ252" i="1"/>
  <c r="AQ229" i="1"/>
  <c r="AO385" i="1"/>
  <c r="AL352" i="1"/>
  <c r="AO352" i="1"/>
  <c r="AL316" i="1"/>
  <c r="AO316" i="1"/>
  <c r="AL293" i="1"/>
  <c r="AO293" i="1"/>
  <c r="AP293" i="1"/>
  <c r="AO404" i="1"/>
  <c r="AL404" i="1"/>
  <c r="AO373" i="1"/>
  <c r="AP342" i="1"/>
  <c r="AL311" i="1"/>
  <c r="AP311" i="1"/>
  <c r="AO311" i="1"/>
  <c r="AO266" i="1"/>
  <c r="AL210" i="1"/>
  <c r="AP210" i="1"/>
  <c r="AP194" i="1"/>
  <c r="AO194" i="1"/>
  <c r="AL194" i="1"/>
  <c r="AP73" i="1"/>
  <c r="AP61" i="1"/>
  <c r="AP387" i="1"/>
  <c r="AL353" i="1"/>
  <c r="AP353" i="1"/>
  <c r="AO353" i="1"/>
  <c r="AP332" i="1"/>
  <c r="AQ71" i="1"/>
  <c r="AL71" i="1"/>
  <c r="AQ65" i="1"/>
  <c r="AL65" i="1"/>
  <c r="AQ59" i="1"/>
  <c r="AL59" i="1"/>
  <c r="AQ53" i="1"/>
  <c r="AL53" i="1"/>
  <c r="AL47" i="1"/>
  <c r="AQ47" i="1"/>
  <c r="AL41" i="1"/>
  <c r="AQ41" i="1"/>
  <c r="AL35" i="1"/>
  <c r="AQ35" i="1"/>
  <c r="AL29" i="1"/>
  <c r="AQ29" i="1"/>
  <c r="AO416" i="1"/>
  <c r="AL416" i="1"/>
  <c r="AO354" i="1"/>
  <c r="AL323" i="1"/>
  <c r="AP323" i="1"/>
  <c r="AO323" i="1"/>
  <c r="AP302" i="1"/>
  <c r="AP227" i="1"/>
  <c r="AL211" i="1"/>
  <c r="AP211" i="1"/>
  <c r="AL329" i="1"/>
  <c r="AP329" i="1"/>
  <c r="AO329" i="1"/>
  <c r="AP308" i="1"/>
  <c r="AO268" i="1"/>
  <c r="AQ223" i="1"/>
  <c r="AO330" i="1"/>
  <c r="AP223" i="1"/>
  <c r="AP185" i="1"/>
  <c r="AP131" i="1"/>
  <c r="AL167" i="1"/>
  <c r="AQ167" i="1"/>
  <c r="AL122" i="1"/>
  <c r="AO122" i="1"/>
  <c r="AL77" i="1"/>
  <c r="AQ77" i="1"/>
  <c r="AP37" i="1"/>
  <c r="AL170" i="1"/>
  <c r="AO170" i="1"/>
  <c r="AP27" i="1"/>
  <c r="AP12" i="1"/>
  <c r="AP219" i="1"/>
  <c r="AL140" i="1"/>
  <c r="AO140" i="1"/>
  <c r="AL101" i="1"/>
  <c r="AQ101" i="1"/>
  <c r="AL8" i="1"/>
  <c r="AO8" i="1"/>
  <c r="AP8" i="1"/>
  <c r="AL146" i="1"/>
  <c r="AO146" i="1"/>
  <c r="AL95" i="1"/>
  <c r="AQ95" i="1"/>
  <c r="AL341" i="1"/>
  <c r="AP341" i="1"/>
  <c r="AO341" i="1"/>
  <c r="AP266" i="1"/>
  <c r="AL155" i="1"/>
  <c r="AQ155" i="1"/>
  <c r="AL24" i="1"/>
  <c r="AO24" i="1"/>
  <c r="AQ202" i="1"/>
  <c r="AL119" i="1"/>
  <c r="AQ119" i="1"/>
  <c r="AQ24" i="1"/>
  <c r="AO4" i="1"/>
  <c r="AP667" i="1"/>
  <c r="AP672" i="1"/>
  <c r="AO656" i="1"/>
  <c r="AL656" i="1"/>
  <c r="AO694" i="1"/>
  <c r="AL694" i="1"/>
  <c r="AP694" i="1"/>
  <c r="AL683" i="1"/>
  <c r="AQ683" i="1"/>
  <c r="AL666" i="1"/>
  <c r="AO666" i="1"/>
  <c r="AL632" i="1"/>
  <c r="AO632" i="1"/>
  <c r="AO626" i="1"/>
  <c r="AO620" i="1"/>
  <c r="AO614" i="1"/>
  <c r="AL648" i="1"/>
  <c r="AO648" i="1"/>
  <c r="AL628" i="1"/>
  <c r="AQ628" i="1"/>
  <c r="AO667" i="1"/>
  <c r="AO670" i="1"/>
  <c r="AL670" i="1"/>
  <c r="AP670" i="1"/>
  <c r="AQ640" i="1"/>
  <c r="AO610" i="1"/>
  <c r="AL610" i="1"/>
  <c r="AO598" i="1"/>
  <c r="AL598" i="1"/>
  <c r="AO560" i="1"/>
  <c r="AO546" i="1"/>
  <c r="AL633" i="1"/>
  <c r="AQ633" i="1"/>
  <c r="AQ580" i="1"/>
  <c r="AL580" i="1"/>
  <c r="AP542" i="1"/>
  <c r="AL660" i="1"/>
  <c r="AO660" i="1"/>
  <c r="AQ560" i="1"/>
  <c r="AQ545" i="1"/>
  <c r="AP520" i="1"/>
  <c r="AP508" i="1"/>
  <c r="AP496" i="1"/>
  <c r="AP484" i="1"/>
  <c r="AP534" i="1"/>
  <c r="AO526" i="1"/>
  <c r="AO520" i="1"/>
  <c r="AO514" i="1"/>
  <c r="AO508" i="1"/>
  <c r="AO502" i="1"/>
  <c r="AO496" i="1"/>
  <c r="AO490" i="1"/>
  <c r="AO484" i="1"/>
  <c r="AO564" i="1"/>
  <c r="AQ468" i="1"/>
  <c r="AL468" i="1"/>
  <c r="AQ462" i="1"/>
  <c r="AL462" i="1"/>
  <c r="AQ456" i="1"/>
  <c r="AL456" i="1"/>
  <c r="AQ450" i="1"/>
  <c r="AL450" i="1"/>
  <c r="AQ444" i="1"/>
  <c r="AL444" i="1"/>
  <c r="AQ438" i="1"/>
  <c r="AL438" i="1"/>
  <c r="AQ432" i="1"/>
  <c r="AL432" i="1"/>
  <c r="AP482" i="1"/>
  <c r="AL480" i="1"/>
  <c r="AQ480" i="1"/>
  <c r="AP405" i="1"/>
  <c r="AO405" i="1"/>
  <c r="AO369" i="1"/>
  <c r="AQ427" i="1"/>
  <c r="AL427" i="1"/>
  <c r="AL419" i="1"/>
  <c r="AO419" i="1"/>
  <c r="AL383" i="1"/>
  <c r="AO383" i="1"/>
  <c r="AP252" i="1"/>
  <c r="AQ426" i="1"/>
  <c r="AO397" i="1"/>
  <c r="AP340" i="1"/>
  <c r="AP304" i="1"/>
  <c r="AL291" i="1"/>
  <c r="AP291" i="1"/>
  <c r="AO291" i="1"/>
  <c r="AL346" i="1"/>
  <c r="AO346" i="1"/>
  <c r="AL310" i="1"/>
  <c r="AO310" i="1"/>
  <c r="AP229" i="1"/>
  <c r="AL339" i="1"/>
  <c r="AP339" i="1"/>
  <c r="AO339" i="1"/>
  <c r="AL321" i="1"/>
  <c r="AP321" i="1"/>
  <c r="AO321" i="1"/>
  <c r="AL303" i="1"/>
  <c r="AP303" i="1"/>
  <c r="AO303" i="1"/>
  <c r="AL259" i="1"/>
  <c r="AP259" i="1"/>
  <c r="AO259" i="1"/>
  <c r="AQ425" i="1"/>
  <c r="AL425" i="1"/>
  <c r="AQ376" i="1"/>
  <c r="AO342" i="1"/>
  <c r="AQ405" i="1"/>
  <c r="AO326" i="1"/>
  <c r="AL287" i="1"/>
  <c r="AP287" i="1"/>
  <c r="AO287" i="1"/>
  <c r="AQ251" i="1"/>
  <c r="AQ220" i="1"/>
  <c r="AQ189" i="1"/>
  <c r="AL189" i="1"/>
  <c r="AQ177" i="1"/>
  <c r="AL177" i="1"/>
  <c r="AQ165" i="1"/>
  <c r="AL165" i="1"/>
  <c r="AQ153" i="1"/>
  <c r="AL153" i="1"/>
  <c r="AQ141" i="1"/>
  <c r="AL141" i="1"/>
  <c r="AQ129" i="1"/>
  <c r="AL129" i="1"/>
  <c r="AQ117" i="1"/>
  <c r="AL117" i="1"/>
  <c r="AQ105" i="1"/>
  <c r="AL105" i="1"/>
  <c r="AQ93" i="1"/>
  <c r="AL93" i="1"/>
  <c r="AQ81" i="1"/>
  <c r="AL81" i="1"/>
  <c r="AO73" i="1"/>
  <c r="AO67" i="1"/>
  <c r="AO61" i="1"/>
  <c r="AO55" i="1"/>
  <c r="AO49" i="1"/>
  <c r="AO43" i="1"/>
  <c r="AP40" i="1"/>
  <c r="AO37" i="1"/>
  <c r="AO31" i="1"/>
  <c r="AO387" i="1"/>
  <c r="AP239" i="1"/>
  <c r="AO409" i="1"/>
  <c r="AQ247" i="1"/>
  <c r="AL222" i="1"/>
  <c r="AP222" i="1"/>
  <c r="AO222" i="1"/>
  <c r="AQ181" i="1"/>
  <c r="AL181" i="1"/>
  <c r="AQ169" i="1"/>
  <c r="AL169" i="1"/>
  <c r="AQ157" i="1"/>
  <c r="AL157" i="1"/>
  <c r="AQ145" i="1"/>
  <c r="AL145" i="1"/>
  <c r="AQ133" i="1"/>
  <c r="AL133" i="1"/>
  <c r="AQ121" i="1"/>
  <c r="AL121" i="1"/>
  <c r="AQ109" i="1"/>
  <c r="AL109" i="1"/>
  <c r="AQ97" i="1"/>
  <c r="AL97" i="1"/>
  <c r="AQ85" i="1"/>
  <c r="AL85" i="1"/>
  <c r="AL668" i="1"/>
  <c r="AO668" i="1"/>
  <c r="AP411" i="1"/>
  <c r="AP350" i="1"/>
  <c r="AL285" i="1"/>
  <c r="AP285" i="1"/>
  <c r="AO285" i="1"/>
  <c r="AQ208" i="1"/>
  <c r="AQ128" i="1"/>
  <c r="AO392" i="1"/>
  <c r="AL392" i="1"/>
  <c r="AP290" i="1"/>
  <c r="AL164" i="1"/>
  <c r="AO164" i="1"/>
  <c r="AO131" i="1"/>
  <c r="AO113" i="1"/>
  <c r="AL80" i="1"/>
  <c r="AO80" i="1"/>
  <c r="AO15" i="1"/>
  <c r="AP320" i="1"/>
  <c r="AO210" i="1"/>
  <c r="AL137" i="1"/>
  <c r="AQ137" i="1"/>
  <c r="AO107" i="1"/>
  <c r="AP25" i="1"/>
  <c r="AL104" i="1"/>
  <c r="AO104" i="1"/>
  <c r="AP19" i="1"/>
  <c r="AQ19" i="1"/>
  <c r="AL19" i="1"/>
  <c r="AL422" i="1"/>
  <c r="AO422" i="1"/>
  <c r="AO223" i="1"/>
  <c r="AL98" i="1"/>
  <c r="AO98" i="1"/>
  <c r="AQ92" i="1"/>
  <c r="AP31" i="1"/>
  <c r="AO208" i="1"/>
  <c r="AL152" i="1"/>
  <c r="AO152" i="1"/>
  <c r="AL89" i="1"/>
  <c r="AQ89" i="1"/>
  <c r="AP45" i="1"/>
  <c r="AP17" i="1"/>
  <c r="AL17" i="1"/>
  <c r="AQ17" i="1"/>
  <c r="AQ2" i="1"/>
  <c r="AO197" i="1"/>
  <c r="AP197" i="1"/>
  <c r="AL197" i="1"/>
  <c r="AL161" i="1"/>
  <c r="AQ161" i="1"/>
  <c r="AP113" i="1"/>
  <c r="AP51" i="1"/>
  <c r="AQ18" i="1"/>
</calcChain>
</file>

<file path=xl/sharedStrings.xml><?xml version="1.0" encoding="utf-8"?>
<sst xmlns="http://schemas.openxmlformats.org/spreadsheetml/2006/main" count="7782" uniqueCount="269">
  <si>
    <t>Global Company Key</t>
  </si>
  <si>
    <t>Year</t>
  </si>
  <si>
    <t>Data Date</t>
  </si>
  <si>
    <t>Assets - Total</t>
  </si>
  <si>
    <t>NOK Assets</t>
  </si>
  <si>
    <t>NOK ASSETS T</t>
  </si>
  <si>
    <t>ln_assets_NOK</t>
  </si>
  <si>
    <t>Common/Ordinary Equity - Total</t>
  </si>
  <si>
    <t>Long-Term Debt - Total</t>
  </si>
  <si>
    <t>Earnings Before Interest and Taxes</t>
  </si>
  <si>
    <t>Earnings Before Interest</t>
  </si>
  <si>
    <t>Employees</t>
  </si>
  <si>
    <t>Revenue - Total</t>
  </si>
  <si>
    <t>Stock Exchange Code</t>
  </si>
  <si>
    <t>Company Name</t>
  </si>
  <si>
    <t>Valuta</t>
  </si>
  <si>
    <t>founded</t>
  </si>
  <si>
    <t>Today</t>
  </si>
  <si>
    <t>Age</t>
  </si>
  <si>
    <t>Company Initial Public Offering Date</t>
  </si>
  <si>
    <t>ROE</t>
  </si>
  <si>
    <t>ROA</t>
  </si>
  <si>
    <t>ROS</t>
  </si>
  <si>
    <t>Leverage</t>
  </si>
  <si>
    <t>Industry Code</t>
  </si>
  <si>
    <t>Industry</t>
  </si>
  <si>
    <t>NOKBase Salary</t>
  </si>
  <si>
    <t>NOKVariable Pay</t>
  </si>
  <si>
    <t>NOKOther Benefits</t>
  </si>
  <si>
    <t>NOKTotal Pay</t>
  </si>
  <si>
    <t>Base Salary</t>
  </si>
  <si>
    <t>Variable Pay</t>
  </si>
  <si>
    <t>Other Benefits</t>
  </si>
  <si>
    <t>Total Pay</t>
  </si>
  <si>
    <t>ln_firm_size</t>
  </si>
  <si>
    <t>ln_firm_age</t>
  </si>
  <si>
    <t>ln_total_assets</t>
  </si>
  <si>
    <t>ln_total_pay</t>
  </si>
  <si>
    <t>ln_VP</t>
  </si>
  <si>
    <t>ln_BS</t>
  </si>
  <si>
    <t>BS_TP_%</t>
  </si>
  <si>
    <t>VP_TP_%</t>
  </si>
  <si>
    <t>OB_TP_%</t>
  </si>
  <si>
    <t>102406</t>
  </si>
  <si>
    <t>BELSHIPS ASA</t>
  </si>
  <si>
    <t>USD</t>
  </si>
  <si>
    <t>2030</t>
  </si>
  <si>
    <t>Industrial</t>
  </si>
  <si>
    <t>102292</t>
  </si>
  <si>
    <t>NRC GROUP ASA</t>
  </si>
  <si>
    <t>NOK</t>
  </si>
  <si>
    <t>2010</t>
  </si>
  <si>
    <t>215422</t>
  </si>
  <si>
    <t>MOWI ASA</t>
  </si>
  <si>
    <t xml:space="preserve">EUR </t>
  </si>
  <si>
    <t>3020</t>
  </si>
  <si>
    <t>Consumer Staples</t>
  </si>
  <si>
    <t>213432</t>
  </si>
  <si>
    <t>HEXAGON COMPOSITES ASA</t>
  </si>
  <si>
    <t>276613</t>
  </si>
  <si>
    <t>NEL ASA</t>
  </si>
  <si>
    <t>334102</t>
  </si>
  <si>
    <t>SATS ASA</t>
  </si>
  <si>
    <t>2530</t>
  </si>
  <si>
    <t>Consumer Discretionary</t>
  </si>
  <si>
    <t>270159</t>
  </si>
  <si>
    <t>OTELLO CORPORATION ASA</t>
  </si>
  <si>
    <t>4510</t>
  </si>
  <si>
    <t xml:space="preserve">Information Technology </t>
  </si>
  <si>
    <t>275696</t>
  </si>
  <si>
    <t>AKER BP ASA</t>
  </si>
  <si>
    <t>1010</t>
  </si>
  <si>
    <t>Energy</t>
  </si>
  <si>
    <t>260399</t>
  </si>
  <si>
    <t>NORWEGIAN AIR SHUTTLE ASA</t>
  </si>
  <si>
    <t>285381</t>
  </si>
  <si>
    <t>BLUENORD ASA</t>
  </si>
  <si>
    <t>270904</t>
  </si>
  <si>
    <t>AKER ASA</t>
  </si>
  <si>
    <t>318426</t>
  </si>
  <si>
    <t>AKER SOLUTIONS ASA</t>
  </si>
  <si>
    <t>200705</t>
  </si>
  <si>
    <t>DNB BANK ASA</t>
  </si>
  <si>
    <t>4010</t>
  </si>
  <si>
    <t>Financials</t>
  </si>
  <si>
    <t>216613</t>
  </si>
  <si>
    <t>TGS ASA</t>
  </si>
  <si>
    <t>220546</t>
  </si>
  <si>
    <t>EQUINOR ASA</t>
  </si>
  <si>
    <t xml:space="preserve">USD </t>
  </si>
  <si>
    <t>221787</t>
  </si>
  <si>
    <t>ABG SUNDAL COLLIER HLDG ASA</t>
  </si>
  <si>
    <t>4020</t>
  </si>
  <si>
    <t>222004</t>
  </si>
  <si>
    <t>PROTECTOR FORSIKRING ASA</t>
  </si>
  <si>
    <t>4030</t>
  </si>
  <si>
    <t>245627</t>
  </si>
  <si>
    <t>KITRON ASA</t>
  </si>
  <si>
    <t>4520</t>
  </si>
  <si>
    <t>326859</t>
  </si>
  <si>
    <t>ELKEM ASA</t>
  </si>
  <si>
    <t>1510</t>
  </si>
  <si>
    <t>Materials</t>
  </si>
  <si>
    <t>216627</t>
  </si>
  <si>
    <t>PROSAFE SE</t>
  </si>
  <si>
    <t>012383</t>
  </si>
  <si>
    <t>NORSK HYDRO ASA</t>
  </si>
  <si>
    <t>208224</t>
  </si>
  <si>
    <t>SCHIBSTED ASA</t>
  </si>
  <si>
    <t>5020</t>
  </si>
  <si>
    <t>Communication</t>
  </si>
  <si>
    <t>277426</t>
  </si>
  <si>
    <t>REC SILICON ASA</t>
  </si>
  <si>
    <t>4530</t>
  </si>
  <si>
    <t>221612</t>
  </si>
  <si>
    <t>TELENOR ASA</t>
  </si>
  <si>
    <t>5010</t>
  </si>
  <si>
    <t>246704</t>
  </si>
  <si>
    <t>AXACTOR ASA</t>
  </si>
  <si>
    <t>EUR</t>
  </si>
  <si>
    <t>264351</t>
  </si>
  <si>
    <t>YARA INTERNATIONAL ASA</t>
  </si>
  <si>
    <t>294805</t>
  </si>
  <si>
    <t>PANORO ENERGY ASA</t>
  </si>
  <si>
    <t>100913</t>
  </si>
  <si>
    <t>ORKLA ASA</t>
  </si>
  <si>
    <t>236138</t>
  </si>
  <si>
    <t>PHOTOCURE ASA</t>
  </si>
  <si>
    <t>3520</t>
  </si>
  <si>
    <t>Health Care</t>
  </si>
  <si>
    <t>102466</t>
  </si>
  <si>
    <t>ODFJELL SE</t>
  </si>
  <si>
    <t>247454</t>
  </si>
  <si>
    <t>AF GRUPPEN ASA</t>
  </si>
  <si>
    <t>284798</t>
  </si>
  <si>
    <t>GRIEG SEAFOOD AS</t>
  </si>
  <si>
    <t>318456</t>
  </si>
  <si>
    <t>SCATEC ASA</t>
  </si>
  <si>
    <t>5510</t>
  </si>
  <si>
    <t>Utilities</t>
  </si>
  <si>
    <t>284523</t>
  </si>
  <si>
    <t>SALMAR ASA</t>
  </si>
  <si>
    <t>211787</t>
  </si>
  <si>
    <t>KONGSBERG GRUPPEN ASA</t>
  </si>
  <si>
    <t>028286</t>
  </si>
  <si>
    <t>PGS ASA</t>
  </si>
  <si>
    <t>102252</t>
  </si>
  <si>
    <t>TOMRA SYSTEMS A/S</t>
  </si>
  <si>
    <t>222395</t>
  </si>
  <si>
    <t>DNO ASA</t>
  </si>
  <si>
    <t>239416</t>
  </si>
  <si>
    <t>NORDIC SEMICONDUCTOR</t>
  </si>
  <si>
    <t>273708</t>
  </si>
  <si>
    <t>AMSC ASA</t>
  </si>
  <si>
    <t>015647</t>
  </si>
  <si>
    <t>STOREBRAND ASA</t>
  </si>
  <si>
    <t>281488</t>
  </si>
  <si>
    <t>AKVA GROUP ASA</t>
  </si>
  <si>
    <t>278395</t>
  </si>
  <si>
    <t>OCEANTEAM ASA</t>
  </si>
  <si>
    <t>270267</t>
  </si>
  <si>
    <t>AKASTOR ASA</t>
  </si>
  <si>
    <t>243333</t>
  </si>
  <si>
    <t>DOF ASA</t>
  </si>
  <si>
    <t>284745</t>
  </si>
  <si>
    <t>IDEX BIOMETRICS ASA</t>
  </si>
  <si>
    <t>270653</t>
  </si>
  <si>
    <t>MEDISTIM ASA</t>
  </si>
  <si>
    <t>3510</t>
  </si>
  <si>
    <t>252666</t>
  </si>
  <si>
    <t>LEROY SEAFOOD GROUP ASA</t>
  </si>
  <si>
    <t>251584</t>
  </si>
  <si>
    <t>Q-FREE ASA</t>
  </si>
  <si>
    <t>320029</t>
  </si>
  <si>
    <t>B2HOLDING ASA</t>
  </si>
  <si>
    <t>319915</t>
  </si>
  <si>
    <t>EUROPRIS ASA</t>
  </si>
  <si>
    <t xml:space="preserve">NOK </t>
  </si>
  <si>
    <t>2550</t>
  </si>
  <si>
    <t>216633</t>
  </si>
  <si>
    <t>SOLSTAD OFFSHORE ASA</t>
  </si>
  <si>
    <t>318538</t>
  </si>
  <si>
    <t>ENTRA ASA</t>
  </si>
  <si>
    <t>6020</t>
  </si>
  <si>
    <t>Real Estate</t>
  </si>
  <si>
    <t>320662</t>
  </si>
  <si>
    <t>KID ASA</t>
  </si>
  <si>
    <t>277982</t>
  </si>
  <si>
    <t>AUSTEVOLL SEAFOOD ASA</t>
  </si>
  <si>
    <t>313855</t>
  </si>
  <si>
    <t>BORREGAARD ASA</t>
  </si>
  <si>
    <t>207719</t>
  </si>
  <si>
    <t>BYGGMA ASA</t>
  </si>
  <si>
    <t>209901</t>
  </si>
  <si>
    <t>BORGESTAD ASA</t>
  </si>
  <si>
    <t>239419</t>
  </si>
  <si>
    <t>CRAYON GROUP HOLDING ASA</t>
  </si>
  <si>
    <t>245703</t>
  </si>
  <si>
    <t>NEKKAR ASA</t>
  </si>
  <si>
    <t>101833</t>
  </si>
  <si>
    <t>VEIDEKKE A/S</t>
  </si>
  <si>
    <t>319484</t>
  </si>
  <si>
    <t>MORROW BANK ASA</t>
  </si>
  <si>
    <t>319744</t>
  </si>
  <si>
    <t>MULTICONSULT ASA</t>
  </si>
  <si>
    <t>2020</t>
  </si>
  <si>
    <t>275552</t>
  </si>
  <si>
    <t>INTEROIL EXPLORATION AS</t>
  </si>
  <si>
    <t>212827</t>
  </si>
  <si>
    <t>POLARIS MEDIA ASA</t>
  </si>
  <si>
    <t>102183</t>
  </si>
  <si>
    <t>GYLDENDAL ASA</t>
  </si>
  <si>
    <t>319835</t>
  </si>
  <si>
    <t>VISTIN PHARMA ASA</t>
  </si>
  <si>
    <t>212852</t>
  </si>
  <si>
    <t>SCANA ASA</t>
  </si>
  <si>
    <t>250959</t>
  </si>
  <si>
    <t>GC RIEBER SHIPPING ASA</t>
  </si>
  <si>
    <t>284139</t>
  </si>
  <si>
    <t>ELECTROMAGNETIC GEOSERV</t>
  </si>
  <si>
    <t>275936</t>
  </si>
  <si>
    <t>NAVAMEDIC ASA</t>
  </si>
  <si>
    <t>236297</t>
  </si>
  <si>
    <t>ITERA ASA</t>
  </si>
  <si>
    <t>284597</t>
  </si>
  <si>
    <t>BOUVET ASA</t>
  </si>
  <si>
    <t>318203</t>
  </si>
  <si>
    <t>ABL GROUP ASA</t>
  </si>
  <si>
    <t>317286</t>
  </si>
  <si>
    <t>PARETO BANK ASA</t>
  </si>
  <si>
    <t>294582</t>
  </si>
  <si>
    <t>SAGA PURE ASA</t>
  </si>
  <si>
    <t>317866</t>
  </si>
  <si>
    <t>CIRCIO HOLDING ASA</t>
  </si>
  <si>
    <t>246147</t>
  </si>
  <si>
    <t>STRONGPOINT ASA</t>
  </si>
  <si>
    <t>222277</t>
  </si>
  <si>
    <t>GOODTECH ASA</t>
  </si>
  <si>
    <t>289039</t>
  </si>
  <si>
    <t>PCI BIOTECH HOLDING ASA</t>
  </si>
  <si>
    <t>273243</t>
  </si>
  <si>
    <t>EIDESVIK OFFSHORE ASA</t>
  </si>
  <si>
    <t>274425</t>
  </si>
  <si>
    <t>ARCTICZYMES TECHNOLOGIES ASA</t>
  </si>
  <si>
    <t>317410</t>
  </si>
  <si>
    <t>VOW ASA</t>
  </si>
  <si>
    <t>272336</t>
  </si>
  <si>
    <t>HAVILA SHIPPING ASA</t>
  </si>
  <si>
    <t>204192</t>
  </si>
  <si>
    <t>REACH SUBSEA ASA</t>
  </si>
  <si>
    <t>317936</t>
  </si>
  <si>
    <t>EQVA ASA</t>
  </si>
  <si>
    <t>205370</t>
  </si>
  <si>
    <t>OLAV THON EIENDOMSSELSKAP</t>
  </si>
  <si>
    <t>Founded</t>
  </si>
  <si>
    <t>ln_sales</t>
  </si>
  <si>
    <t>ln_assets</t>
  </si>
  <si>
    <t>IND</t>
  </si>
  <si>
    <t>IND_1</t>
  </si>
  <si>
    <t>IND_4</t>
  </si>
  <si>
    <t>IND_2</t>
  </si>
  <si>
    <t>IND_5</t>
  </si>
  <si>
    <t>IND_3</t>
  </si>
  <si>
    <t>ln_total_pay_t-1</t>
  </si>
  <si>
    <t>ln_VP_t-1</t>
  </si>
  <si>
    <t>ln_BS_t-1</t>
  </si>
  <si>
    <t>BS_TP_%_t-1</t>
  </si>
  <si>
    <t>VP_TP_%_t-1</t>
  </si>
  <si>
    <t>OB_TP_%_t-1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</si>
</sst>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0" fillId="2" borderId="0" xfId="0" applyFill="1"/>
    <xf numFmtId="0" fontId="0" fillId="3" borderId="0" xfId="0" applyFill="1"/>
    <xf numFmtId="43" fontId="0" fillId="3" borderId="0" xfId="1" applyFont="1" applyFill="1"/>
    <xf numFmtId="0" fontId="0" fillId="0" borderId="0" xfId="0" quotePrefix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197f6e7a28f795b0/Documents/V2023/MT/Utgangspunkt.xlsx" TargetMode="External"/><Relationship Id="rId1" Type="http://schemas.openxmlformats.org/officeDocument/2006/relationships/externalLinkPath" Target="Utgangspun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Rådata"/>
      <sheetName val="Valuta"/>
      <sheetName val="stats"/>
      <sheetName val="Industry"/>
      <sheetName val="Firms present "/>
      <sheetName val="Descriptive details"/>
      <sheetName val="Return t - CEO t - NO"/>
      <sheetName val="Return t - CEO t-1 - NO"/>
      <sheetName val="Return t - CEO t"/>
      <sheetName val="Return t - CEO t - VP - NO"/>
      <sheetName val="Return t - CEO t-1 - VP - NO"/>
      <sheetName val="CEO t - Return t-1 - VP"/>
      <sheetName val="uten ln_VP_0"/>
      <sheetName val="Graph"/>
    </sheetNames>
    <sheetDataSet>
      <sheetData sheetId="0"/>
      <sheetData sheetId="1">
        <row r="2">
          <cell r="O2" t="str">
            <v>BELSHIPS ASA</v>
          </cell>
          <cell r="P2" t="str">
            <v>USD</v>
          </cell>
          <cell r="Q2">
            <v>1981</v>
          </cell>
          <cell r="R2">
            <v>2023</v>
          </cell>
        </row>
        <row r="3">
          <cell r="O3" t="str">
            <v>NRC GROUP ASA</v>
          </cell>
          <cell r="P3" t="str">
            <v>NOK</v>
          </cell>
          <cell r="Q3">
            <v>1995</v>
          </cell>
          <cell r="R3">
            <v>2023</v>
          </cell>
        </row>
        <row r="4">
          <cell r="O4" t="str">
            <v>MOWI ASA</v>
          </cell>
          <cell r="P4" t="str">
            <v xml:space="preserve">EUR </v>
          </cell>
          <cell r="Q4">
            <v>2006</v>
          </cell>
          <cell r="R4">
            <v>2023</v>
          </cell>
        </row>
        <row r="5">
          <cell r="O5" t="str">
            <v>HEXAGON COMPOSITES ASA</v>
          </cell>
          <cell r="P5" t="str">
            <v>NOK</v>
          </cell>
          <cell r="Q5">
            <v>2000</v>
          </cell>
          <cell r="R5">
            <v>2023</v>
          </cell>
        </row>
        <row r="6">
          <cell r="O6" t="str">
            <v>NEL ASA</v>
          </cell>
          <cell r="P6" t="str">
            <v>NOK</v>
          </cell>
          <cell r="Q6">
            <v>1927</v>
          </cell>
          <cell r="R6">
            <v>2023</v>
          </cell>
        </row>
        <row r="7">
          <cell r="O7" t="str">
            <v>HEXAGON COMPOSITES ASA</v>
          </cell>
          <cell r="P7" t="str">
            <v>NOK</v>
          </cell>
          <cell r="Q7">
            <v>2000</v>
          </cell>
          <cell r="R7">
            <v>2023</v>
          </cell>
        </row>
        <row r="8">
          <cell r="O8" t="str">
            <v>SATS ASA</v>
          </cell>
          <cell r="P8" t="str">
            <v>NOK</v>
          </cell>
          <cell r="Q8">
            <v>1995</v>
          </cell>
          <cell r="R8">
            <v>2023</v>
          </cell>
        </row>
        <row r="9">
          <cell r="O9" t="str">
            <v>OTELLO CORPORATION ASA</v>
          </cell>
          <cell r="P9" t="str">
            <v>USD</v>
          </cell>
          <cell r="Q9">
            <v>1995</v>
          </cell>
          <cell r="R9">
            <v>2023</v>
          </cell>
        </row>
        <row r="10">
          <cell r="O10" t="str">
            <v>AKER BP ASA</v>
          </cell>
          <cell r="P10" t="str">
            <v>USD</v>
          </cell>
          <cell r="Q10">
            <v>1971</v>
          </cell>
          <cell r="R10">
            <v>2023</v>
          </cell>
        </row>
        <row r="11">
          <cell r="O11" t="str">
            <v>NORWEGIAN AIR SHUTTLE ASA</v>
          </cell>
          <cell r="P11" t="str">
            <v>NOK</v>
          </cell>
          <cell r="Q11">
            <v>1993</v>
          </cell>
          <cell r="R11">
            <v>2023</v>
          </cell>
        </row>
        <row r="12">
          <cell r="O12" t="str">
            <v>BLUENORD ASA</v>
          </cell>
          <cell r="P12" t="str">
            <v>USD</v>
          </cell>
          <cell r="Q12">
            <v>2005</v>
          </cell>
          <cell r="R12">
            <v>2023</v>
          </cell>
        </row>
        <row r="13">
          <cell r="O13" t="str">
            <v>AKER ASA</v>
          </cell>
          <cell r="P13" t="str">
            <v>NOK</v>
          </cell>
          <cell r="Q13">
            <v>1841</v>
          </cell>
          <cell r="R13">
            <v>2023</v>
          </cell>
        </row>
        <row r="14">
          <cell r="O14" t="str">
            <v>AKER SOLUTIONS ASA</v>
          </cell>
          <cell r="P14" t="str">
            <v>NOK</v>
          </cell>
          <cell r="Q14">
            <v>1841</v>
          </cell>
          <cell r="R14">
            <v>2023</v>
          </cell>
        </row>
        <row r="15">
          <cell r="O15" t="str">
            <v>OTELLO CORPORATION ASA</v>
          </cell>
          <cell r="P15" t="str">
            <v>USD</v>
          </cell>
          <cell r="Q15">
            <v>1995</v>
          </cell>
          <cell r="R15">
            <v>2023</v>
          </cell>
        </row>
        <row r="16">
          <cell r="O16" t="str">
            <v>AKER ASA</v>
          </cell>
          <cell r="P16" t="str">
            <v>NOK</v>
          </cell>
          <cell r="Q16">
            <v>1841</v>
          </cell>
          <cell r="R16">
            <v>2023</v>
          </cell>
        </row>
        <row r="17">
          <cell r="O17" t="str">
            <v>AKER SOLUTIONS ASA</v>
          </cell>
          <cell r="P17" t="str">
            <v>NOK</v>
          </cell>
          <cell r="Q17">
            <v>1841</v>
          </cell>
          <cell r="R17">
            <v>2023</v>
          </cell>
        </row>
        <row r="18">
          <cell r="O18" t="str">
            <v>AKER ASA</v>
          </cell>
          <cell r="P18" t="str">
            <v>NOK</v>
          </cell>
          <cell r="Q18">
            <v>1841</v>
          </cell>
          <cell r="R18">
            <v>2023</v>
          </cell>
        </row>
        <row r="19">
          <cell r="O19" t="str">
            <v>AKER SOLUTIONS ASA</v>
          </cell>
          <cell r="P19" t="str">
            <v>NOK</v>
          </cell>
          <cell r="Q19">
            <v>1841</v>
          </cell>
          <cell r="R19">
            <v>2023</v>
          </cell>
        </row>
        <row r="20">
          <cell r="O20" t="str">
            <v>AKER ASA</v>
          </cell>
          <cell r="P20" t="str">
            <v>NOK</v>
          </cell>
          <cell r="Q20">
            <v>1841</v>
          </cell>
          <cell r="R20">
            <v>2023</v>
          </cell>
        </row>
        <row r="21">
          <cell r="O21" t="str">
            <v>AKER SOLUTIONS ASA</v>
          </cell>
          <cell r="P21" t="str">
            <v>NOK</v>
          </cell>
          <cell r="Q21">
            <v>1841</v>
          </cell>
          <cell r="R21">
            <v>2023</v>
          </cell>
        </row>
        <row r="22">
          <cell r="O22" t="str">
            <v>DNB BANK ASA</v>
          </cell>
          <cell r="P22" t="str">
            <v>NOK</v>
          </cell>
          <cell r="Q22">
            <v>2003</v>
          </cell>
          <cell r="R22">
            <v>2023</v>
          </cell>
        </row>
        <row r="23">
          <cell r="O23" t="str">
            <v>AKER ASA</v>
          </cell>
          <cell r="P23" t="str">
            <v>NOK</v>
          </cell>
          <cell r="Q23">
            <v>1841</v>
          </cell>
          <cell r="R23">
            <v>2023</v>
          </cell>
        </row>
        <row r="24">
          <cell r="O24" t="str">
            <v>AKER SOLUTIONS ASA</v>
          </cell>
          <cell r="P24" t="str">
            <v>NOK</v>
          </cell>
          <cell r="Q24">
            <v>1841</v>
          </cell>
          <cell r="R24">
            <v>2023</v>
          </cell>
        </row>
        <row r="25">
          <cell r="O25" t="str">
            <v>TGS ASA</v>
          </cell>
          <cell r="P25" t="str">
            <v>USD</v>
          </cell>
          <cell r="Q25">
            <v>1996</v>
          </cell>
          <cell r="R25">
            <v>2023</v>
          </cell>
        </row>
        <row r="26">
          <cell r="O26" t="str">
            <v>AKER ASA</v>
          </cell>
          <cell r="P26" t="str">
            <v>NOK</v>
          </cell>
          <cell r="Q26">
            <v>1841</v>
          </cell>
          <cell r="R26">
            <v>2023</v>
          </cell>
        </row>
        <row r="27">
          <cell r="O27" t="str">
            <v>AKER ASA</v>
          </cell>
          <cell r="P27" t="str">
            <v>NOK</v>
          </cell>
          <cell r="Q27">
            <v>1841</v>
          </cell>
          <cell r="R27">
            <v>2023</v>
          </cell>
        </row>
        <row r="28">
          <cell r="O28" t="str">
            <v>AKER SOLUTIONS ASA</v>
          </cell>
          <cell r="P28" t="str">
            <v>NOK</v>
          </cell>
          <cell r="Q28">
            <v>1841</v>
          </cell>
          <cell r="R28">
            <v>2023</v>
          </cell>
        </row>
        <row r="29">
          <cell r="O29" t="str">
            <v>AKER SOLUTIONS ASA</v>
          </cell>
          <cell r="P29" t="str">
            <v>NOK</v>
          </cell>
          <cell r="Q29">
            <v>1841</v>
          </cell>
          <cell r="R29">
            <v>2023</v>
          </cell>
        </row>
        <row r="30">
          <cell r="O30" t="str">
            <v>MOWI ASA</v>
          </cell>
          <cell r="P30" t="str">
            <v xml:space="preserve">EUR </v>
          </cell>
          <cell r="Q30">
            <v>2006</v>
          </cell>
          <cell r="R30">
            <v>2023</v>
          </cell>
        </row>
        <row r="31">
          <cell r="O31" t="str">
            <v>EQUINOR ASA</v>
          </cell>
          <cell r="P31" t="str">
            <v xml:space="preserve">USD </v>
          </cell>
          <cell r="Q31">
            <v>1972</v>
          </cell>
          <cell r="R31">
            <v>2023</v>
          </cell>
        </row>
        <row r="32">
          <cell r="O32" t="str">
            <v>MOWI ASA</v>
          </cell>
          <cell r="P32" t="str">
            <v xml:space="preserve">EUR </v>
          </cell>
          <cell r="Q32">
            <v>2006</v>
          </cell>
          <cell r="R32">
            <v>2023</v>
          </cell>
        </row>
        <row r="33">
          <cell r="O33" t="str">
            <v>TGS ASA</v>
          </cell>
          <cell r="P33" t="str">
            <v>USD</v>
          </cell>
          <cell r="Q33">
            <v>1996</v>
          </cell>
          <cell r="R33">
            <v>2023</v>
          </cell>
        </row>
        <row r="34">
          <cell r="O34" t="str">
            <v>ABG SUNDAL COLLIER HLDG ASA</v>
          </cell>
          <cell r="P34" t="str">
            <v>NOK</v>
          </cell>
          <cell r="Q34">
            <v>2001</v>
          </cell>
          <cell r="R34">
            <v>2023</v>
          </cell>
        </row>
        <row r="35">
          <cell r="O35" t="str">
            <v>EQUINOR ASA</v>
          </cell>
          <cell r="P35" t="str">
            <v xml:space="preserve">USD </v>
          </cell>
          <cell r="Q35">
            <v>1972</v>
          </cell>
          <cell r="R35">
            <v>2023</v>
          </cell>
        </row>
        <row r="36">
          <cell r="O36" t="str">
            <v>PROTECTOR FORSIKRING ASA</v>
          </cell>
          <cell r="P36" t="str">
            <v>NOK</v>
          </cell>
          <cell r="Q36">
            <v>2004</v>
          </cell>
          <cell r="R36">
            <v>2023</v>
          </cell>
        </row>
        <row r="37">
          <cell r="O37" t="str">
            <v>KITRON ASA</v>
          </cell>
          <cell r="P37" t="str">
            <v>NOK</v>
          </cell>
          <cell r="Q37">
            <v>1960</v>
          </cell>
          <cell r="R37">
            <v>2023</v>
          </cell>
        </row>
        <row r="38">
          <cell r="O38" t="str">
            <v>ELKEM ASA</v>
          </cell>
          <cell r="P38" t="str">
            <v>NOK</v>
          </cell>
          <cell r="Q38">
            <v>1904</v>
          </cell>
          <cell r="R38">
            <v>2023</v>
          </cell>
        </row>
        <row r="39">
          <cell r="O39" t="str">
            <v>PROSAFE SE</v>
          </cell>
          <cell r="P39" t="str">
            <v>USD</v>
          </cell>
          <cell r="Q39">
            <v>1997</v>
          </cell>
          <cell r="R39">
            <v>2023</v>
          </cell>
        </row>
        <row r="40">
          <cell r="O40" t="str">
            <v>TGS ASA</v>
          </cell>
          <cell r="P40" t="str">
            <v>USD</v>
          </cell>
          <cell r="Q40">
            <v>1996</v>
          </cell>
          <cell r="R40">
            <v>2023</v>
          </cell>
        </row>
        <row r="41">
          <cell r="O41" t="str">
            <v>TGS ASA</v>
          </cell>
          <cell r="P41" t="str">
            <v>USD</v>
          </cell>
          <cell r="Q41">
            <v>1996</v>
          </cell>
          <cell r="R41">
            <v>2023</v>
          </cell>
        </row>
        <row r="42">
          <cell r="O42" t="str">
            <v>MOWI ASA</v>
          </cell>
          <cell r="P42" t="str">
            <v xml:space="preserve">EUR </v>
          </cell>
          <cell r="Q42">
            <v>2006</v>
          </cell>
          <cell r="R42">
            <v>2023</v>
          </cell>
        </row>
        <row r="43">
          <cell r="O43" t="str">
            <v>ELKEM ASA</v>
          </cell>
          <cell r="P43" t="str">
            <v>NOK</v>
          </cell>
          <cell r="Q43">
            <v>1904</v>
          </cell>
          <cell r="R43">
            <v>2023</v>
          </cell>
        </row>
        <row r="44">
          <cell r="O44" t="str">
            <v>EQUINOR ASA</v>
          </cell>
          <cell r="P44" t="str">
            <v xml:space="preserve">USD </v>
          </cell>
          <cell r="Q44">
            <v>1972</v>
          </cell>
          <cell r="R44">
            <v>2023</v>
          </cell>
        </row>
        <row r="45">
          <cell r="O45" t="str">
            <v>NORSK HYDRO ASA</v>
          </cell>
          <cell r="P45" t="str">
            <v>NOK</v>
          </cell>
          <cell r="Q45">
            <v>1905</v>
          </cell>
          <cell r="R45">
            <v>2023</v>
          </cell>
        </row>
        <row r="46">
          <cell r="O46" t="str">
            <v>MOWI ASA</v>
          </cell>
          <cell r="P46" t="str">
            <v xml:space="preserve">EUR </v>
          </cell>
          <cell r="Q46">
            <v>2006</v>
          </cell>
          <cell r="R46">
            <v>2023</v>
          </cell>
        </row>
        <row r="47">
          <cell r="O47" t="str">
            <v>ELKEM ASA</v>
          </cell>
          <cell r="P47" t="str">
            <v>NOK</v>
          </cell>
          <cell r="Q47">
            <v>1904</v>
          </cell>
          <cell r="R47">
            <v>2023</v>
          </cell>
        </row>
        <row r="48">
          <cell r="O48" t="str">
            <v>SCHIBSTED ASA</v>
          </cell>
          <cell r="P48" t="str">
            <v>NOK</v>
          </cell>
          <cell r="Q48">
            <v>1839</v>
          </cell>
          <cell r="R48">
            <v>2023</v>
          </cell>
        </row>
        <row r="49">
          <cell r="O49" t="str">
            <v>AKER BP ASA</v>
          </cell>
          <cell r="P49" t="str">
            <v>USD</v>
          </cell>
          <cell r="Q49">
            <v>1971</v>
          </cell>
          <cell r="R49">
            <v>2023</v>
          </cell>
        </row>
        <row r="50">
          <cell r="O50" t="str">
            <v>REC SILICON ASA</v>
          </cell>
          <cell r="P50" t="str">
            <v>USD</v>
          </cell>
          <cell r="Q50">
            <v>1996</v>
          </cell>
          <cell r="R50">
            <v>2023</v>
          </cell>
        </row>
        <row r="51">
          <cell r="O51" t="str">
            <v>MOWI ASA</v>
          </cell>
          <cell r="P51" t="str">
            <v xml:space="preserve">EUR </v>
          </cell>
          <cell r="Q51">
            <v>2006</v>
          </cell>
          <cell r="R51">
            <v>2023</v>
          </cell>
        </row>
        <row r="52">
          <cell r="O52" t="str">
            <v>TELENOR ASA</v>
          </cell>
          <cell r="P52" t="str">
            <v>NOK</v>
          </cell>
          <cell r="Q52">
            <v>1855</v>
          </cell>
          <cell r="R52">
            <v>2023</v>
          </cell>
        </row>
        <row r="53">
          <cell r="O53" t="str">
            <v>MOWI ASA</v>
          </cell>
          <cell r="P53" t="str">
            <v xml:space="preserve">EUR </v>
          </cell>
          <cell r="Q53">
            <v>2006</v>
          </cell>
          <cell r="R53">
            <v>2023</v>
          </cell>
        </row>
        <row r="54">
          <cell r="O54" t="str">
            <v>SATS ASA</v>
          </cell>
          <cell r="P54" t="str">
            <v>NOK</v>
          </cell>
          <cell r="Q54">
            <v>1995</v>
          </cell>
          <cell r="R54">
            <v>2023</v>
          </cell>
        </row>
        <row r="55">
          <cell r="O55" t="str">
            <v>AXACTOR ASA</v>
          </cell>
          <cell r="P55" t="str">
            <v>EUR</v>
          </cell>
          <cell r="Q55">
            <v>2015</v>
          </cell>
          <cell r="R55">
            <v>2023</v>
          </cell>
        </row>
        <row r="56">
          <cell r="O56" t="str">
            <v>AKER BP ASA</v>
          </cell>
          <cell r="P56" t="str">
            <v>USD</v>
          </cell>
          <cell r="Q56">
            <v>1971</v>
          </cell>
          <cell r="R56">
            <v>2023</v>
          </cell>
        </row>
        <row r="57">
          <cell r="O57" t="str">
            <v>NORSK HYDRO ASA</v>
          </cell>
          <cell r="P57" t="str">
            <v>NOK</v>
          </cell>
          <cell r="Q57">
            <v>1905</v>
          </cell>
          <cell r="R57">
            <v>2023</v>
          </cell>
        </row>
        <row r="58">
          <cell r="O58" t="str">
            <v>TELENOR ASA</v>
          </cell>
          <cell r="P58" t="str">
            <v>NOK</v>
          </cell>
          <cell r="Q58">
            <v>1855</v>
          </cell>
          <cell r="R58">
            <v>2023</v>
          </cell>
        </row>
        <row r="59">
          <cell r="O59" t="str">
            <v>EQUINOR ASA</v>
          </cell>
          <cell r="P59" t="str">
            <v xml:space="preserve">USD </v>
          </cell>
          <cell r="Q59">
            <v>1972</v>
          </cell>
          <cell r="R59">
            <v>2023</v>
          </cell>
        </row>
        <row r="60">
          <cell r="O60" t="str">
            <v>DNB BANK ASA</v>
          </cell>
          <cell r="P60" t="str">
            <v>NOK</v>
          </cell>
          <cell r="Q60">
            <v>2003</v>
          </cell>
          <cell r="R60">
            <v>2023</v>
          </cell>
        </row>
        <row r="61">
          <cell r="O61" t="str">
            <v>AKER BP ASA</v>
          </cell>
          <cell r="P61" t="str">
            <v>USD</v>
          </cell>
          <cell r="Q61">
            <v>1971</v>
          </cell>
          <cell r="R61">
            <v>2023</v>
          </cell>
        </row>
        <row r="62">
          <cell r="O62" t="str">
            <v>NORSK HYDRO ASA</v>
          </cell>
          <cell r="P62" t="str">
            <v>NOK</v>
          </cell>
          <cell r="Q62">
            <v>1905</v>
          </cell>
          <cell r="R62">
            <v>2023</v>
          </cell>
        </row>
        <row r="63">
          <cell r="O63" t="str">
            <v>TELENOR ASA</v>
          </cell>
          <cell r="P63" t="str">
            <v>NOK</v>
          </cell>
          <cell r="Q63">
            <v>1855</v>
          </cell>
          <cell r="R63">
            <v>2023</v>
          </cell>
        </row>
        <row r="64">
          <cell r="O64" t="str">
            <v>DNB BANK ASA</v>
          </cell>
          <cell r="P64" t="str">
            <v>NOK</v>
          </cell>
          <cell r="Q64">
            <v>2003</v>
          </cell>
          <cell r="R64">
            <v>2023</v>
          </cell>
        </row>
        <row r="65">
          <cell r="O65" t="str">
            <v>EQUINOR ASA</v>
          </cell>
          <cell r="P65" t="str">
            <v xml:space="preserve">USD </v>
          </cell>
          <cell r="Q65">
            <v>1972</v>
          </cell>
          <cell r="R65">
            <v>2023</v>
          </cell>
        </row>
        <row r="66">
          <cell r="O66" t="str">
            <v>REC SILICON ASA</v>
          </cell>
          <cell r="P66" t="str">
            <v>USD</v>
          </cell>
          <cell r="Q66">
            <v>1996</v>
          </cell>
          <cell r="R66">
            <v>2023</v>
          </cell>
        </row>
        <row r="67">
          <cell r="O67" t="str">
            <v>TELENOR ASA</v>
          </cell>
          <cell r="P67" t="str">
            <v>NOK</v>
          </cell>
          <cell r="Q67">
            <v>1855</v>
          </cell>
          <cell r="R67">
            <v>2023</v>
          </cell>
        </row>
        <row r="68">
          <cell r="O68" t="str">
            <v>ELKEM ASA</v>
          </cell>
          <cell r="P68" t="str">
            <v>NOK</v>
          </cell>
          <cell r="Q68">
            <v>1904</v>
          </cell>
          <cell r="R68">
            <v>2023</v>
          </cell>
        </row>
        <row r="69">
          <cell r="O69" t="str">
            <v>AKER BP ASA</v>
          </cell>
          <cell r="P69" t="str">
            <v>USD</v>
          </cell>
          <cell r="Q69">
            <v>1971</v>
          </cell>
          <cell r="R69">
            <v>2023</v>
          </cell>
        </row>
        <row r="70">
          <cell r="O70" t="str">
            <v>YARA INTERNATIONAL ASA</v>
          </cell>
          <cell r="P70" t="str">
            <v>USD</v>
          </cell>
          <cell r="Q70">
            <v>1905</v>
          </cell>
          <cell r="R70">
            <v>2023</v>
          </cell>
        </row>
        <row r="71">
          <cell r="O71" t="str">
            <v>DNB BANK ASA</v>
          </cell>
          <cell r="P71" t="str">
            <v>NOK</v>
          </cell>
          <cell r="Q71">
            <v>2003</v>
          </cell>
          <cell r="R71">
            <v>2023</v>
          </cell>
        </row>
        <row r="72">
          <cell r="O72" t="str">
            <v>YARA INTERNATIONAL ASA</v>
          </cell>
          <cell r="P72" t="str">
            <v>USD</v>
          </cell>
          <cell r="Q72">
            <v>1905</v>
          </cell>
          <cell r="R72">
            <v>2023</v>
          </cell>
        </row>
        <row r="73">
          <cell r="O73" t="str">
            <v>TELENOR ASA</v>
          </cell>
          <cell r="P73" t="str">
            <v>NOK</v>
          </cell>
          <cell r="Q73">
            <v>1855</v>
          </cell>
          <cell r="R73">
            <v>2023</v>
          </cell>
        </row>
        <row r="74">
          <cell r="O74" t="str">
            <v>YARA INTERNATIONAL ASA</v>
          </cell>
          <cell r="P74" t="str">
            <v>USD</v>
          </cell>
          <cell r="Q74">
            <v>1905</v>
          </cell>
          <cell r="R74">
            <v>2023</v>
          </cell>
        </row>
        <row r="75">
          <cell r="O75" t="str">
            <v>DNB BANK ASA</v>
          </cell>
          <cell r="P75" t="str">
            <v>NOK</v>
          </cell>
          <cell r="Q75">
            <v>2003</v>
          </cell>
          <cell r="R75">
            <v>2023</v>
          </cell>
        </row>
        <row r="76">
          <cell r="O76" t="str">
            <v>KITRON ASA</v>
          </cell>
          <cell r="P76" t="str">
            <v>NOK</v>
          </cell>
          <cell r="Q76">
            <v>1960</v>
          </cell>
          <cell r="R76">
            <v>2023</v>
          </cell>
        </row>
        <row r="77">
          <cell r="O77" t="str">
            <v>TELENOR ASA</v>
          </cell>
          <cell r="P77" t="str">
            <v>NOK</v>
          </cell>
          <cell r="Q77">
            <v>1855</v>
          </cell>
          <cell r="R77">
            <v>2023</v>
          </cell>
        </row>
        <row r="78">
          <cell r="O78" t="str">
            <v>NORSK HYDRO ASA</v>
          </cell>
          <cell r="P78" t="str">
            <v>NOK</v>
          </cell>
          <cell r="Q78">
            <v>1905</v>
          </cell>
          <cell r="R78">
            <v>2023</v>
          </cell>
        </row>
        <row r="79">
          <cell r="O79" t="str">
            <v>YARA INTERNATIONAL ASA</v>
          </cell>
          <cell r="P79" t="str">
            <v>USD</v>
          </cell>
          <cell r="Q79">
            <v>1905</v>
          </cell>
          <cell r="R79">
            <v>2023</v>
          </cell>
        </row>
        <row r="80">
          <cell r="O80" t="str">
            <v>KITRON ASA</v>
          </cell>
          <cell r="P80" t="str">
            <v>NOK</v>
          </cell>
          <cell r="Q80">
            <v>1960</v>
          </cell>
          <cell r="R80">
            <v>2023</v>
          </cell>
        </row>
        <row r="81">
          <cell r="O81" t="str">
            <v>PANORO ENERGY ASA</v>
          </cell>
          <cell r="P81" t="str">
            <v>USD</v>
          </cell>
          <cell r="Q81">
            <v>2009</v>
          </cell>
          <cell r="R81">
            <v>2023</v>
          </cell>
        </row>
        <row r="82">
          <cell r="O82" t="str">
            <v>REC SILICON ASA</v>
          </cell>
          <cell r="P82" t="str">
            <v>USD</v>
          </cell>
          <cell r="Q82">
            <v>1996</v>
          </cell>
          <cell r="R82">
            <v>2023</v>
          </cell>
        </row>
        <row r="83">
          <cell r="O83" t="str">
            <v>ELKEM ASA</v>
          </cell>
          <cell r="P83" t="str">
            <v>NOK</v>
          </cell>
          <cell r="Q83">
            <v>1904</v>
          </cell>
          <cell r="R83">
            <v>2023</v>
          </cell>
        </row>
        <row r="84">
          <cell r="O84" t="str">
            <v>BLUENORD ASA</v>
          </cell>
          <cell r="P84" t="str">
            <v>USD</v>
          </cell>
          <cell r="Q84">
            <v>2005</v>
          </cell>
          <cell r="R84">
            <v>2023</v>
          </cell>
        </row>
        <row r="85">
          <cell r="O85" t="str">
            <v>TELENOR ASA</v>
          </cell>
          <cell r="P85" t="str">
            <v>NOK</v>
          </cell>
          <cell r="Q85">
            <v>1855</v>
          </cell>
          <cell r="R85">
            <v>2023</v>
          </cell>
        </row>
        <row r="86">
          <cell r="O86" t="str">
            <v>SATS ASA</v>
          </cell>
          <cell r="P86" t="str">
            <v>NOK</v>
          </cell>
          <cell r="Q86">
            <v>1995</v>
          </cell>
          <cell r="R86">
            <v>2023</v>
          </cell>
        </row>
        <row r="87">
          <cell r="O87" t="str">
            <v>ABG SUNDAL COLLIER HLDG ASA</v>
          </cell>
          <cell r="P87" t="str">
            <v>NOK</v>
          </cell>
          <cell r="Q87">
            <v>2001</v>
          </cell>
          <cell r="R87">
            <v>2023</v>
          </cell>
        </row>
        <row r="88">
          <cell r="O88" t="str">
            <v>DNB BANK ASA</v>
          </cell>
          <cell r="P88" t="str">
            <v>NOK</v>
          </cell>
          <cell r="Q88">
            <v>2003</v>
          </cell>
          <cell r="R88">
            <v>2023</v>
          </cell>
        </row>
        <row r="89">
          <cell r="O89" t="str">
            <v>ELKEM ASA</v>
          </cell>
          <cell r="P89" t="str">
            <v>NOK</v>
          </cell>
          <cell r="Q89">
            <v>1904</v>
          </cell>
          <cell r="R89">
            <v>2023</v>
          </cell>
        </row>
        <row r="90">
          <cell r="O90" t="str">
            <v>ORKLA ASA</v>
          </cell>
          <cell r="P90" t="str">
            <v>NOK</v>
          </cell>
          <cell r="Q90">
            <v>1904</v>
          </cell>
          <cell r="R90">
            <v>2023</v>
          </cell>
        </row>
        <row r="91">
          <cell r="O91" t="str">
            <v>PHOTOCURE ASA</v>
          </cell>
          <cell r="P91" t="str">
            <v>NOK</v>
          </cell>
          <cell r="Q91">
            <v>1993</v>
          </cell>
          <cell r="R91">
            <v>2023</v>
          </cell>
        </row>
        <row r="92">
          <cell r="O92" t="str">
            <v>NORSK HYDRO ASA</v>
          </cell>
          <cell r="P92" t="str">
            <v>NOK</v>
          </cell>
          <cell r="Q92">
            <v>1905</v>
          </cell>
          <cell r="R92">
            <v>2023</v>
          </cell>
        </row>
        <row r="93">
          <cell r="O93" t="str">
            <v>TGS ASA</v>
          </cell>
          <cell r="P93" t="str">
            <v>USD</v>
          </cell>
          <cell r="Q93">
            <v>1996</v>
          </cell>
          <cell r="R93">
            <v>2023</v>
          </cell>
        </row>
        <row r="94">
          <cell r="O94" t="str">
            <v>DNB BANK ASA</v>
          </cell>
          <cell r="P94" t="str">
            <v>NOK</v>
          </cell>
          <cell r="Q94">
            <v>2003</v>
          </cell>
          <cell r="R94">
            <v>2023</v>
          </cell>
        </row>
        <row r="95">
          <cell r="O95" t="str">
            <v>YARA INTERNATIONAL ASA</v>
          </cell>
          <cell r="P95" t="str">
            <v>USD</v>
          </cell>
          <cell r="Q95">
            <v>1905</v>
          </cell>
          <cell r="R95">
            <v>2023</v>
          </cell>
        </row>
        <row r="96">
          <cell r="O96" t="str">
            <v>DNB BANK ASA</v>
          </cell>
          <cell r="P96" t="str">
            <v>NOK</v>
          </cell>
          <cell r="Q96">
            <v>2003</v>
          </cell>
          <cell r="R96">
            <v>2023</v>
          </cell>
        </row>
        <row r="97">
          <cell r="O97" t="str">
            <v>ABG SUNDAL COLLIER HLDG ASA</v>
          </cell>
          <cell r="P97" t="str">
            <v>NOK</v>
          </cell>
          <cell r="Q97">
            <v>2001</v>
          </cell>
          <cell r="R97">
            <v>2023</v>
          </cell>
        </row>
        <row r="98">
          <cell r="O98" t="str">
            <v>ODFJELL SE</v>
          </cell>
          <cell r="P98" t="str">
            <v>USD</v>
          </cell>
          <cell r="Q98">
            <v>1914</v>
          </cell>
          <cell r="R98">
            <v>2023</v>
          </cell>
        </row>
        <row r="99">
          <cell r="O99" t="str">
            <v>AKER BP ASA</v>
          </cell>
          <cell r="P99" t="str">
            <v>USD</v>
          </cell>
          <cell r="Q99">
            <v>1971</v>
          </cell>
          <cell r="R99">
            <v>2023</v>
          </cell>
        </row>
        <row r="100">
          <cell r="O100" t="str">
            <v>TGS ASA</v>
          </cell>
          <cell r="P100" t="str">
            <v>USD</v>
          </cell>
          <cell r="Q100">
            <v>1996</v>
          </cell>
          <cell r="R100">
            <v>2023</v>
          </cell>
        </row>
        <row r="101">
          <cell r="O101" t="str">
            <v>AF GRUPPEN ASA</v>
          </cell>
          <cell r="P101" t="str">
            <v>NOK</v>
          </cell>
          <cell r="Q101">
            <v>1985</v>
          </cell>
          <cell r="R101">
            <v>2023</v>
          </cell>
        </row>
        <row r="102">
          <cell r="O102" t="str">
            <v>ODFJELL SE</v>
          </cell>
          <cell r="P102" t="str">
            <v>USD</v>
          </cell>
          <cell r="Q102">
            <v>1914</v>
          </cell>
          <cell r="R102">
            <v>2023</v>
          </cell>
        </row>
        <row r="103">
          <cell r="O103" t="str">
            <v>EQUINOR ASA</v>
          </cell>
          <cell r="P103" t="str">
            <v xml:space="preserve">USD </v>
          </cell>
          <cell r="Q103">
            <v>1972</v>
          </cell>
          <cell r="R103">
            <v>2023</v>
          </cell>
        </row>
        <row r="104">
          <cell r="O104" t="str">
            <v>ORKLA ASA</v>
          </cell>
          <cell r="P104" t="str">
            <v>NOK</v>
          </cell>
          <cell r="Q104">
            <v>1904</v>
          </cell>
          <cell r="R104">
            <v>2023</v>
          </cell>
        </row>
        <row r="105">
          <cell r="O105" t="str">
            <v>SCHIBSTED ASA</v>
          </cell>
          <cell r="P105" t="str">
            <v>NOK</v>
          </cell>
          <cell r="Q105">
            <v>1839</v>
          </cell>
          <cell r="R105">
            <v>2023</v>
          </cell>
        </row>
        <row r="106">
          <cell r="O106" t="str">
            <v>TELENOR ASA</v>
          </cell>
          <cell r="P106" t="str">
            <v>NOK</v>
          </cell>
          <cell r="Q106">
            <v>1855</v>
          </cell>
          <cell r="R106">
            <v>2023</v>
          </cell>
        </row>
        <row r="107">
          <cell r="O107" t="str">
            <v>NORSK HYDRO ASA</v>
          </cell>
          <cell r="P107" t="str">
            <v>NOK</v>
          </cell>
          <cell r="Q107">
            <v>1905</v>
          </cell>
          <cell r="R107">
            <v>2023</v>
          </cell>
        </row>
        <row r="108">
          <cell r="O108" t="str">
            <v>AXACTOR ASA</v>
          </cell>
          <cell r="P108" t="str">
            <v>EUR</v>
          </cell>
          <cell r="Q108">
            <v>2015</v>
          </cell>
          <cell r="R108">
            <v>2023</v>
          </cell>
        </row>
        <row r="109">
          <cell r="O109" t="str">
            <v>ORKLA ASA</v>
          </cell>
          <cell r="P109" t="str">
            <v>NOK</v>
          </cell>
          <cell r="Q109">
            <v>1904</v>
          </cell>
          <cell r="R109">
            <v>2023</v>
          </cell>
        </row>
        <row r="110">
          <cell r="O110" t="str">
            <v>AXACTOR ASA</v>
          </cell>
          <cell r="P110" t="str">
            <v>EUR</v>
          </cell>
          <cell r="Q110">
            <v>2015</v>
          </cell>
          <cell r="R110">
            <v>2023</v>
          </cell>
        </row>
        <row r="111">
          <cell r="O111" t="str">
            <v>ORKLA ASA</v>
          </cell>
          <cell r="P111" t="str">
            <v>NOK</v>
          </cell>
          <cell r="Q111">
            <v>1904</v>
          </cell>
          <cell r="R111">
            <v>2023</v>
          </cell>
        </row>
        <row r="112">
          <cell r="O112" t="str">
            <v>REC SILICON ASA</v>
          </cell>
          <cell r="P112" t="str">
            <v>USD</v>
          </cell>
          <cell r="Q112">
            <v>1996</v>
          </cell>
          <cell r="R112">
            <v>2023</v>
          </cell>
        </row>
        <row r="113">
          <cell r="O113" t="str">
            <v>AF GRUPPEN ASA</v>
          </cell>
          <cell r="P113" t="str">
            <v>NOK</v>
          </cell>
          <cell r="Q113">
            <v>1985</v>
          </cell>
          <cell r="R113">
            <v>2023</v>
          </cell>
        </row>
        <row r="114">
          <cell r="O114" t="str">
            <v>GRIEG SEAFOOD AS</v>
          </cell>
          <cell r="P114" t="str">
            <v>NOK</v>
          </cell>
          <cell r="Q114">
            <v>1992</v>
          </cell>
          <cell r="R114">
            <v>2023</v>
          </cell>
        </row>
        <row r="115">
          <cell r="O115" t="str">
            <v>SCATEC ASA</v>
          </cell>
          <cell r="P115" t="str">
            <v>NOK</v>
          </cell>
          <cell r="Q115">
            <v>2007</v>
          </cell>
          <cell r="R115">
            <v>2023</v>
          </cell>
        </row>
        <row r="116">
          <cell r="O116" t="str">
            <v>AKER BP ASA</v>
          </cell>
          <cell r="P116" t="str">
            <v>USD</v>
          </cell>
          <cell r="Q116">
            <v>1971</v>
          </cell>
          <cell r="R116">
            <v>2023</v>
          </cell>
        </row>
        <row r="117">
          <cell r="O117" t="str">
            <v>TGS ASA</v>
          </cell>
          <cell r="P117" t="str">
            <v>USD</v>
          </cell>
          <cell r="Q117">
            <v>1996</v>
          </cell>
          <cell r="R117">
            <v>2023</v>
          </cell>
        </row>
        <row r="118">
          <cell r="O118" t="str">
            <v>EQUINOR ASA</v>
          </cell>
          <cell r="P118" t="str">
            <v xml:space="preserve">USD </v>
          </cell>
          <cell r="Q118">
            <v>1972</v>
          </cell>
          <cell r="R118">
            <v>2023</v>
          </cell>
        </row>
        <row r="119">
          <cell r="O119" t="str">
            <v>PANORO ENERGY ASA</v>
          </cell>
          <cell r="P119" t="str">
            <v>USD</v>
          </cell>
          <cell r="Q119">
            <v>2009</v>
          </cell>
          <cell r="R119">
            <v>2023</v>
          </cell>
        </row>
        <row r="120">
          <cell r="O120" t="str">
            <v>SALMAR ASA</v>
          </cell>
          <cell r="P120" t="str">
            <v>NOK</v>
          </cell>
          <cell r="Q120">
            <v>1991</v>
          </cell>
          <cell r="R120">
            <v>2023</v>
          </cell>
        </row>
        <row r="121">
          <cell r="O121" t="str">
            <v>KONGSBERG GRUPPEN ASA</v>
          </cell>
          <cell r="P121" t="str">
            <v>NOK</v>
          </cell>
          <cell r="Q121">
            <v>1814</v>
          </cell>
          <cell r="R121">
            <v>2023</v>
          </cell>
        </row>
        <row r="122">
          <cell r="O122" t="str">
            <v>PROTECTOR FORSIKRING ASA</v>
          </cell>
          <cell r="P122" t="str">
            <v>NOK</v>
          </cell>
          <cell r="Q122">
            <v>2004</v>
          </cell>
          <cell r="R122">
            <v>2023</v>
          </cell>
        </row>
        <row r="123">
          <cell r="O123" t="str">
            <v>REC SILICON ASA</v>
          </cell>
          <cell r="P123" t="str">
            <v>USD</v>
          </cell>
          <cell r="Q123">
            <v>1996</v>
          </cell>
          <cell r="R123">
            <v>2023</v>
          </cell>
        </row>
        <row r="124">
          <cell r="O124" t="str">
            <v>YARA INTERNATIONAL ASA</v>
          </cell>
          <cell r="P124" t="str">
            <v>USD</v>
          </cell>
          <cell r="Q124">
            <v>1905</v>
          </cell>
          <cell r="R124">
            <v>2023</v>
          </cell>
        </row>
        <row r="125">
          <cell r="O125" t="str">
            <v>ODFJELL SE</v>
          </cell>
          <cell r="P125" t="str">
            <v>USD</v>
          </cell>
          <cell r="Q125">
            <v>1914</v>
          </cell>
          <cell r="R125">
            <v>2023</v>
          </cell>
        </row>
        <row r="126">
          <cell r="O126" t="str">
            <v>KONGSBERG GRUPPEN ASA</v>
          </cell>
          <cell r="P126" t="str">
            <v>NOK</v>
          </cell>
          <cell r="Q126">
            <v>1814</v>
          </cell>
          <cell r="R126">
            <v>2023</v>
          </cell>
        </row>
        <row r="127">
          <cell r="O127" t="str">
            <v>AKER ASA</v>
          </cell>
          <cell r="P127" t="str">
            <v>NOK</v>
          </cell>
          <cell r="Q127">
            <v>1841</v>
          </cell>
          <cell r="R127">
            <v>2023</v>
          </cell>
        </row>
        <row r="128">
          <cell r="O128" t="str">
            <v>SALMAR ASA</v>
          </cell>
          <cell r="P128" t="str">
            <v>NOK</v>
          </cell>
          <cell r="Q128">
            <v>1991</v>
          </cell>
          <cell r="R128">
            <v>2023</v>
          </cell>
        </row>
        <row r="129">
          <cell r="O129" t="str">
            <v>SATS ASA</v>
          </cell>
          <cell r="P129" t="str">
            <v>NOK</v>
          </cell>
          <cell r="Q129">
            <v>1995</v>
          </cell>
          <cell r="R129">
            <v>2023</v>
          </cell>
        </row>
        <row r="130">
          <cell r="O130" t="str">
            <v>AKER SOLUTIONS ASA</v>
          </cell>
          <cell r="P130" t="str">
            <v>NOK</v>
          </cell>
          <cell r="Q130">
            <v>1841</v>
          </cell>
          <cell r="R130">
            <v>2023</v>
          </cell>
        </row>
        <row r="131">
          <cell r="O131" t="str">
            <v>ODFJELL SE</v>
          </cell>
          <cell r="P131" t="str">
            <v>USD</v>
          </cell>
          <cell r="Q131">
            <v>1914</v>
          </cell>
          <cell r="R131">
            <v>2023</v>
          </cell>
        </row>
        <row r="132">
          <cell r="O132" t="str">
            <v>ODFJELL SE</v>
          </cell>
          <cell r="P132" t="str">
            <v>USD</v>
          </cell>
          <cell r="Q132">
            <v>1914</v>
          </cell>
          <cell r="R132">
            <v>2023</v>
          </cell>
        </row>
        <row r="133">
          <cell r="O133" t="str">
            <v>PGS ASA</v>
          </cell>
          <cell r="P133" t="str">
            <v>USD</v>
          </cell>
          <cell r="Q133">
            <v>1991</v>
          </cell>
          <cell r="R133">
            <v>2023</v>
          </cell>
        </row>
        <row r="134">
          <cell r="O134" t="str">
            <v>SCHIBSTED ASA</v>
          </cell>
          <cell r="P134" t="str">
            <v>NOK</v>
          </cell>
          <cell r="Q134">
            <v>1839</v>
          </cell>
          <cell r="R134">
            <v>2023</v>
          </cell>
        </row>
        <row r="135">
          <cell r="O135" t="str">
            <v>PROTECTOR FORSIKRING ASA</v>
          </cell>
          <cell r="P135" t="str">
            <v>NOK</v>
          </cell>
          <cell r="Q135">
            <v>2004</v>
          </cell>
          <cell r="R135">
            <v>2023</v>
          </cell>
        </row>
        <row r="136">
          <cell r="O136" t="str">
            <v>TOMRA SYSTEMS A/S</v>
          </cell>
          <cell r="P136" t="str">
            <v>NOK</v>
          </cell>
          <cell r="Q136">
            <v>1972</v>
          </cell>
          <cell r="R136">
            <v>2023</v>
          </cell>
        </row>
        <row r="137">
          <cell r="O137" t="str">
            <v>DNO ASA</v>
          </cell>
          <cell r="P137" t="str">
            <v>USD</v>
          </cell>
          <cell r="Q137">
            <v>1971</v>
          </cell>
          <cell r="R137">
            <v>2023</v>
          </cell>
        </row>
        <row r="138">
          <cell r="O138" t="str">
            <v>PGS ASA</v>
          </cell>
          <cell r="P138" t="str">
            <v>USD</v>
          </cell>
          <cell r="Q138">
            <v>1991</v>
          </cell>
          <cell r="R138">
            <v>2023</v>
          </cell>
        </row>
        <row r="139">
          <cell r="O139" t="str">
            <v>ORKLA ASA</v>
          </cell>
          <cell r="P139" t="str">
            <v>NOK</v>
          </cell>
          <cell r="Q139">
            <v>1904</v>
          </cell>
          <cell r="R139">
            <v>2023</v>
          </cell>
        </row>
        <row r="140">
          <cell r="O140" t="str">
            <v>KONGSBERG GRUPPEN ASA</v>
          </cell>
          <cell r="P140" t="str">
            <v>NOK</v>
          </cell>
          <cell r="Q140">
            <v>1814</v>
          </cell>
          <cell r="R140">
            <v>2023</v>
          </cell>
        </row>
        <row r="141">
          <cell r="O141" t="str">
            <v>DNO ASA</v>
          </cell>
          <cell r="P141" t="str">
            <v>USD</v>
          </cell>
          <cell r="Q141">
            <v>1971</v>
          </cell>
          <cell r="R141">
            <v>2023</v>
          </cell>
        </row>
        <row r="142">
          <cell r="O142" t="str">
            <v>AF GRUPPEN ASA</v>
          </cell>
          <cell r="P142" t="str">
            <v>NOK</v>
          </cell>
          <cell r="Q142">
            <v>1985</v>
          </cell>
          <cell r="R142">
            <v>2023</v>
          </cell>
        </row>
        <row r="143">
          <cell r="O143" t="str">
            <v>KONGSBERG GRUPPEN ASA</v>
          </cell>
          <cell r="P143" t="str">
            <v>NOK</v>
          </cell>
          <cell r="Q143">
            <v>1814</v>
          </cell>
          <cell r="R143">
            <v>2023</v>
          </cell>
        </row>
        <row r="144">
          <cell r="O144" t="str">
            <v>AF GRUPPEN ASA</v>
          </cell>
          <cell r="P144" t="str">
            <v>NOK</v>
          </cell>
          <cell r="Q144">
            <v>1985</v>
          </cell>
          <cell r="R144">
            <v>2023</v>
          </cell>
        </row>
        <row r="145">
          <cell r="O145" t="str">
            <v>YARA INTERNATIONAL ASA</v>
          </cell>
          <cell r="P145" t="str">
            <v>USD</v>
          </cell>
          <cell r="Q145">
            <v>1905</v>
          </cell>
          <cell r="R145">
            <v>2023</v>
          </cell>
        </row>
        <row r="146">
          <cell r="O146" t="str">
            <v>NORDIC SEMICONDUCTOR</v>
          </cell>
          <cell r="P146" t="str">
            <v>USD</v>
          </cell>
          <cell r="Q146">
            <v>1983</v>
          </cell>
          <cell r="R146">
            <v>2023</v>
          </cell>
        </row>
        <row r="147">
          <cell r="O147" t="str">
            <v>OTELLO CORPORATION ASA</v>
          </cell>
          <cell r="P147" t="str">
            <v>USD</v>
          </cell>
          <cell r="Q147">
            <v>1995</v>
          </cell>
          <cell r="R147">
            <v>2023</v>
          </cell>
        </row>
        <row r="148">
          <cell r="O148" t="str">
            <v>YARA INTERNATIONAL ASA</v>
          </cell>
          <cell r="P148" t="str">
            <v>USD</v>
          </cell>
          <cell r="Q148">
            <v>1905</v>
          </cell>
          <cell r="R148">
            <v>2023</v>
          </cell>
        </row>
        <row r="149">
          <cell r="O149" t="str">
            <v>ABG SUNDAL COLLIER HLDG ASA</v>
          </cell>
          <cell r="P149" t="str">
            <v>NOK</v>
          </cell>
          <cell r="Q149">
            <v>2001</v>
          </cell>
          <cell r="R149">
            <v>2023</v>
          </cell>
        </row>
        <row r="150">
          <cell r="O150" t="str">
            <v>SCHIBSTED ASA</v>
          </cell>
          <cell r="P150" t="str">
            <v>NOK</v>
          </cell>
          <cell r="Q150">
            <v>1839</v>
          </cell>
          <cell r="R150">
            <v>2023</v>
          </cell>
        </row>
        <row r="151">
          <cell r="O151" t="str">
            <v>ODFJELL SE</v>
          </cell>
          <cell r="P151" t="str">
            <v>USD</v>
          </cell>
          <cell r="Q151">
            <v>1914</v>
          </cell>
          <cell r="R151">
            <v>2023</v>
          </cell>
        </row>
        <row r="152">
          <cell r="O152" t="str">
            <v>OTELLO CORPORATION ASA</v>
          </cell>
          <cell r="P152" t="str">
            <v>USD</v>
          </cell>
          <cell r="Q152">
            <v>1995</v>
          </cell>
          <cell r="R152">
            <v>2023</v>
          </cell>
        </row>
        <row r="153">
          <cell r="O153" t="str">
            <v>ORKLA ASA</v>
          </cell>
          <cell r="P153" t="str">
            <v>NOK</v>
          </cell>
          <cell r="Q153">
            <v>1904</v>
          </cell>
          <cell r="R153">
            <v>2023</v>
          </cell>
        </row>
        <row r="154">
          <cell r="O154" t="str">
            <v>ODFJELL SE</v>
          </cell>
          <cell r="P154" t="str">
            <v>USD</v>
          </cell>
          <cell r="Q154">
            <v>1914</v>
          </cell>
          <cell r="R154">
            <v>2023</v>
          </cell>
        </row>
        <row r="155">
          <cell r="O155" t="str">
            <v>ORKLA ASA</v>
          </cell>
          <cell r="P155" t="str">
            <v>NOK</v>
          </cell>
          <cell r="Q155">
            <v>1904</v>
          </cell>
          <cell r="R155">
            <v>2023</v>
          </cell>
        </row>
        <row r="156">
          <cell r="O156" t="str">
            <v>PROTECTOR FORSIKRING ASA</v>
          </cell>
          <cell r="P156" t="str">
            <v>NOK</v>
          </cell>
          <cell r="Q156">
            <v>2004</v>
          </cell>
          <cell r="R156">
            <v>2023</v>
          </cell>
        </row>
        <row r="157">
          <cell r="O157" t="str">
            <v>SATS ASA</v>
          </cell>
          <cell r="P157" t="str">
            <v>NOK</v>
          </cell>
          <cell r="Q157">
            <v>1995</v>
          </cell>
          <cell r="R157">
            <v>2023</v>
          </cell>
        </row>
        <row r="158">
          <cell r="O158" t="str">
            <v>PHOTOCURE ASA</v>
          </cell>
          <cell r="P158" t="str">
            <v>NOK</v>
          </cell>
          <cell r="Q158">
            <v>1993</v>
          </cell>
          <cell r="R158">
            <v>2023</v>
          </cell>
        </row>
        <row r="159">
          <cell r="O159" t="str">
            <v>AMSC ASA</v>
          </cell>
          <cell r="P159" t="str">
            <v>USD</v>
          </cell>
          <cell r="Q159">
            <v>1996</v>
          </cell>
          <cell r="R159">
            <v>2023</v>
          </cell>
        </row>
        <row r="160">
          <cell r="O160" t="str">
            <v>TOMRA SYSTEMS A/S</v>
          </cell>
          <cell r="P160" t="str">
            <v>NOK</v>
          </cell>
          <cell r="Q160">
            <v>1972</v>
          </cell>
          <cell r="R160">
            <v>2023</v>
          </cell>
        </row>
        <row r="161">
          <cell r="O161" t="str">
            <v>STOREBRAND ASA</v>
          </cell>
          <cell r="P161" t="str">
            <v>NOK</v>
          </cell>
          <cell r="Q161">
            <v>1767</v>
          </cell>
          <cell r="R161">
            <v>2023</v>
          </cell>
        </row>
        <row r="162">
          <cell r="O162" t="str">
            <v>PROTECTOR FORSIKRING ASA</v>
          </cell>
          <cell r="P162" t="str">
            <v>NOK</v>
          </cell>
          <cell r="Q162">
            <v>2004</v>
          </cell>
          <cell r="R162">
            <v>2023</v>
          </cell>
        </row>
        <row r="163">
          <cell r="O163" t="str">
            <v>PGS ASA</v>
          </cell>
          <cell r="P163" t="str">
            <v>USD</v>
          </cell>
          <cell r="Q163">
            <v>1991</v>
          </cell>
          <cell r="R163">
            <v>2023</v>
          </cell>
        </row>
        <row r="164">
          <cell r="O164" t="str">
            <v>SCHIBSTED ASA</v>
          </cell>
          <cell r="P164" t="str">
            <v>NOK</v>
          </cell>
          <cell r="Q164">
            <v>1839</v>
          </cell>
          <cell r="R164">
            <v>2023</v>
          </cell>
        </row>
        <row r="165">
          <cell r="O165" t="str">
            <v>AKVA GROUP ASA</v>
          </cell>
          <cell r="P165" t="str">
            <v>NOK</v>
          </cell>
          <cell r="Q165">
            <v>2006</v>
          </cell>
          <cell r="R165">
            <v>2023</v>
          </cell>
        </row>
        <row r="166">
          <cell r="O166" t="str">
            <v>OCEANTEAM ASA</v>
          </cell>
          <cell r="P166" t="str">
            <v>USD</v>
          </cell>
          <cell r="Q166">
            <v>2005</v>
          </cell>
          <cell r="R166">
            <v>2023</v>
          </cell>
        </row>
        <row r="167">
          <cell r="O167" t="str">
            <v>ODFJELL SE</v>
          </cell>
          <cell r="P167" t="str">
            <v>USD</v>
          </cell>
          <cell r="Q167">
            <v>1914</v>
          </cell>
          <cell r="R167">
            <v>2023</v>
          </cell>
        </row>
        <row r="168">
          <cell r="O168" t="str">
            <v>AKASTOR ASA</v>
          </cell>
          <cell r="P168" t="str">
            <v>NOK</v>
          </cell>
          <cell r="Q168">
            <v>1841</v>
          </cell>
          <cell r="R168">
            <v>2023</v>
          </cell>
        </row>
        <row r="169">
          <cell r="O169" t="str">
            <v>STOREBRAND ASA</v>
          </cell>
          <cell r="P169" t="str">
            <v>NOK</v>
          </cell>
          <cell r="Q169">
            <v>1767</v>
          </cell>
          <cell r="R169">
            <v>2023</v>
          </cell>
        </row>
        <row r="170">
          <cell r="O170" t="str">
            <v>PROTECTOR FORSIKRING ASA</v>
          </cell>
          <cell r="P170" t="str">
            <v>NOK</v>
          </cell>
          <cell r="Q170">
            <v>2004</v>
          </cell>
          <cell r="R170">
            <v>2023</v>
          </cell>
        </row>
        <row r="171">
          <cell r="O171" t="str">
            <v>PANORO ENERGY ASA</v>
          </cell>
          <cell r="P171" t="str">
            <v>USD</v>
          </cell>
          <cell r="Q171">
            <v>2009</v>
          </cell>
          <cell r="R171">
            <v>2023</v>
          </cell>
        </row>
        <row r="172">
          <cell r="O172" t="str">
            <v>DOF ASA</v>
          </cell>
          <cell r="P172" t="str">
            <v>NOK</v>
          </cell>
          <cell r="Q172">
            <v>1991</v>
          </cell>
          <cell r="R172">
            <v>2023</v>
          </cell>
        </row>
        <row r="173">
          <cell r="O173" t="str">
            <v>NORSK HYDRO ASA</v>
          </cell>
          <cell r="P173" t="str">
            <v>NOK</v>
          </cell>
          <cell r="Q173">
            <v>1905</v>
          </cell>
          <cell r="R173">
            <v>2023</v>
          </cell>
        </row>
        <row r="174">
          <cell r="O174" t="str">
            <v>SCHIBSTED ASA</v>
          </cell>
          <cell r="P174" t="str">
            <v>NOK</v>
          </cell>
          <cell r="Q174">
            <v>1839</v>
          </cell>
          <cell r="R174">
            <v>2023</v>
          </cell>
        </row>
        <row r="175">
          <cell r="O175" t="str">
            <v>IDEX BIOMETRICS ASA</v>
          </cell>
          <cell r="P175" t="str">
            <v>USD</v>
          </cell>
          <cell r="Q175">
            <v>1996</v>
          </cell>
          <cell r="R175">
            <v>2023</v>
          </cell>
        </row>
        <row r="176">
          <cell r="O176" t="str">
            <v>AKASTOR ASA</v>
          </cell>
          <cell r="P176" t="str">
            <v>NOK</v>
          </cell>
          <cell r="Q176">
            <v>1841</v>
          </cell>
          <cell r="R176">
            <v>2023</v>
          </cell>
        </row>
        <row r="177">
          <cell r="O177" t="str">
            <v>AF GRUPPEN ASA</v>
          </cell>
          <cell r="P177" t="str">
            <v>NOK</v>
          </cell>
          <cell r="Q177">
            <v>1985</v>
          </cell>
          <cell r="R177">
            <v>2023</v>
          </cell>
        </row>
        <row r="178">
          <cell r="O178" t="str">
            <v>ELKEM ASA</v>
          </cell>
          <cell r="P178" t="str">
            <v>NOK</v>
          </cell>
          <cell r="Q178">
            <v>1904</v>
          </cell>
          <cell r="R178">
            <v>2023</v>
          </cell>
        </row>
        <row r="179">
          <cell r="O179" t="str">
            <v>STOREBRAND ASA</v>
          </cell>
          <cell r="P179" t="str">
            <v>NOK</v>
          </cell>
          <cell r="Q179">
            <v>1767</v>
          </cell>
          <cell r="R179">
            <v>2023</v>
          </cell>
        </row>
        <row r="180">
          <cell r="O180" t="str">
            <v>ABG SUNDAL COLLIER HLDG ASA</v>
          </cell>
          <cell r="P180" t="str">
            <v>NOK</v>
          </cell>
          <cell r="Q180">
            <v>2001</v>
          </cell>
          <cell r="R180">
            <v>2023</v>
          </cell>
        </row>
        <row r="181">
          <cell r="O181" t="str">
            <v>PROTECTOR FORSIKRING ASA</v>
          </cell>
          <cell r="P181" t="str">
            <v>NOK</v>
          </cell>
          <cell r="Q181">
            <v>2004</v>
          </cell>
          <cell r="R181">
            <v>2023</v>
          </cell>
        </row>
        <row r="182">
          <cell r="O182" t="str">
            <v>SCHIBSTED ASA</v>
          </cell>
          <cell r="P182" t="str">
            <v>NOK</v>
          </cell>
          <cell r="Q182">
            <v>1839</v>
          </cell>
          <cell r="R182">
            <v>2023</v>
          </cell>
        </row>
        <row r="183">
          <cell r="O183" t="str">
            <v>AXACTOR ASA</v>
          </cell>
          <cell r="P183" t="str">
            <v>EUR</v>
          </cell>
          <cell r="Q183">
            <v>2015</v>
          </cell>
          <cell r="R183">
            <v>2023</v>
          </cell>
        </row>
        <row r="184">
          <cell r="O184" t="str">
            <v>OTELLO CORPORATION ASA</v>
          </cell>
          <cell r="P184" t="str">
            <v>USD</v>
          </cell>
          <cell r="Q184">
            <v>1995</v>
          </cell>
          <cell r="R184">
            <v>2023</v>
          </cell>
        </row>
        <row r="185">
          <cell r="O185" t="str">
            <v>OTELLO CORPORATION ASA</v>
          </cell>
          <cell r="P185" t="str">
            <v>USD</v>
          </cell>
          <cell r="Q185">
            <v>1995</v>
          </cell>
          <cell r="R185">
            <v>2023</v>
          </cell>
        </row>
        <row r="186">
          <cell r="O186" t="str">
            <v>NORSK HYDRO ASA</v>
          </cell>
          <cell r="P186" t="str">
            <v>NOK</v>
          </cell>
          <cell r="Q186">
            <v>1905</v>
          </cell>
          <cell r="R186">
            <v>2023</v>
          </cell>
        </row>
        <row r="187">
          <cell r="O187" t="str">
            <v>KONGSBERG GRUPPEN ASA</v>
          </cell>
          <cell r="P187" t="str">
            <v>NOK</v>
          </cell>
          <cell r="Q187">
            <v>1814</v>
          </cell>
          <cell r="R187">
            <v>2023</v>
          </cell>
        </row>
        <row r="188">
          <cell r="O188" t="str">
            <v>MEDISTIM ASA</v>
          </cell>
          <cell r="P188" t="str">
            <v>NOK</v>
          </cell>
          <cell r="Q188">
            <v>1984</v>
          </cell>
          <cell r="R188">
            <v>2023</v>
          </cell>
        </row>
        <row r="189">
          <cell r="O189" t="str">
            <v>PANORO ENERGY ASA</v>
          </cell>
          <cell r="P189" t="str">
            <v>USD</v>
          </cell>
          <cell r="Q189">
            <v>2009</v>
          </cell>
          <cell r="R189">
            <v>2023</v>
          </cell>
        </row>
        <row r="190">
          <cell r="O190" t="str">
            <v>BLUENORD ASA</v>
          </cell>
          <cell r="P190" t="str">
            <v>USD</v>
          </cell>
          <cell r="Q190">
            <v>2005</v>
          </cell>
          <cell r="R190">
            <v>2023</v>
          </cell>
        </row>
        <row r="191">
          <cell r="O191" t="str">
            <v>REC SILICON ASA</v>
          </cell>
          <cell r="P191" t="str">
            <v>USD</v>
          </cell>
          <cell r="Q191">
            <v>1996</v>
          </cell>
          <cell r="R191">
            <v>2023</v>
          </cell>
        </row>
        <row r="192">
          <cell r="O192" t="str">
            <v>BELSHIPS ASA</v>
          </cell>
          <cell r="P192" t="str">
            <v>USD</v>
          </cell>
          <cell r="Q192">
            <v>1981</v>
          </cell>
          <cell r="R192">
            <v>2023</v>
          </cell>
        </row>
        <row r="193">
          <cell r="O193" t="str">
            <v>AF GRUPPEN ASA</v>
          </cell>
          <cell r="P193" t="str">
            <v>NOK</v>
          </cell>
          <cell r="Q193">
            <v>1985</v>
          </cell>
          <cell r="R193">
            <v>2023</v>
          </cell>
        </row>
        <row r="194">
          <cell r="O194" t="str">
            <v>DNO ASA</v>
          </cell>
          <cell r="P194" t="str">
            <v>USD</v>
          </cell>
          <cell r="Q194">
            <v>1971</v>
          </cell>
          <cell r="R194">
            <v>2023</v>
          </cell>
        </row>
        <row r="195">
          <cell r="O195" t="str">
            <v>BELSHIPS ASA</v>
          </cell>
          <cell r="P195" t="str">
            <v>USD</v>
          </cell>
          <cell r="Q195">
            <v>1981</v>
          </cell>
          <cell r="R195">
            <v>2023</v>
          </cell>
        </row>
        <row r="196">
          <cell r="O196" t="str">
            <v>ABG SUNDAL COLLIER HLDG ASA</v>
          </cell>
          <cell r="P196" t="str">
            <v>NOK</v>
          </cell>
          <cell r="Q196">
            <v>2001</v>
          </cell>
          <cell r="R196">
            <v>2023</v>
          </cell>
        </row>
        <row r="197">
          <cell r="O197" t="str">
            <v>AKER BP ASA</v>
          </cell>
          <cell r="P197" t="str">
            <v>USD</v>
          </cell>
          <cell r="Q197">
            <v>1971</v>
          </cell>
          <cell r="R197">
            <v>2023</v>
          </cell>
        </row>
        <row r="198">
          <cell r="O198" t="str">
            <v>REC SILICON ASA</v>
          </cell>
          <cell r="P198" t="str">
            <v>USD</v>
          </cell>
          <cell r="Q198">
            <v>1996</v>
          </cell>
          <cell r="R198">
            <v>2023</v>
          </cell>
        </row>
        <row r="199">
          <cell r="O199" t="str">
            <v>SALMAR ASA</v>
          </cell>
          <cell r="P199" t="str">
            <v>NOK</v>
          </cell>
          <cell r="Q199">
            <v>1991</v>
          </cell>
          <cell r="R199">
            <v>2023</v>
          </cell>
        </row>
        <row r="200">
          <cell r="O200" t="str">
            <v>PROTECTOR FORSIKRING ASA</v>
          </cell>
          <cell r="P200" t="str">
            <v>NOK</v>
          </cell>
          <cell r="Q200">
            <v>2004</v>
          </cell>
          <cell r="R200">
            <v>2023</v>
          </cell>
        </row>
        <row r="201">
          <cell r="O201" t="str">
            <v>TOMRA SYSTEMS A/S</v>
          </cell>
          <cell r="P201" t="str">
            <v>NOK</v>
          </cell>
          <cell r="Q201">
            <v>1972</v>
          </cell>
          <cell r="R201">
            <v>2023</v>
          </cell>
        </row>
        <row r="202">
          <cell r="O202" t="str">
            <v>STOREBRAND ASA</v>
          </cell>
          <cell r="P202" t="str">
            <v>NOK</v>
          </cell>
          <cell r="Q202">
            <v>1767</v>
          </cell>
          <cell r="R202">
            <v>2023</v>
          </cell>
        </row>
        <row r="203">
          <cell r="O203" t="str">
            <v>ELKEM ASA</v>
          </cell>
          <cell r="P203" t="str">
            <v>NOK</v>
          </cell>
          <cell r="Q203">
            <v>1904</v>
          </cell>
          <cell r="R203">
            <v>2023</v>
          </cell>
        </row>
        <row r="204">
          <cell r="O204" t="str">
            <v>TOMRA SYSTEMS A/S</v>
          </cell>
          <cell r="P204" t="str">
            <v>NOK</v>
          </cell>
          <cell r="Q204">
            <v>1972</v>
          </cell>
          <cell r="R204">
            <v>2023</v>
          </cell>
        </row>
        <row r="205">
          <cell r="O205" t="str">
            <v>LEROY SEAFOOD GROUP ASA</v>
          </cell>
          <cell r="P205" t="str">
            <v>NOK</v>
          </cell>
          <cell r="Q205">
            <v>1899</v>
          </cell>
          <cell r="R205">
            <v>2023</v>
          </cell>
        </row>
        <row r="206">
          <cell r="O206" t="str">
            <v>LEROY SEAFOOD GROUP ASA</v>
          </cell>
          <cell r="P206" t="str">
            <v>NOK</v>
          </cell>
          <cell r="Q206">
            <v>1899</v>
          </cell>
          <cell r="R206">
            <v>2023</v>
          </cell>
        </row>
        <row r="207">
          <cell r="O207" t="str">
            <v>NEL ASA</v>
          </cell>
          <cell r="P207" t="str">
            <v>NOK</v>
          </cell>
          <cell r="Q207">
            <v>1927</v>
          </cell>
          <cell r="R207">
            <v>2023</v>
          </cell>
        </row>
        <row r="208">
          <cell r="O208" t="str">
            <v>PGS ASA</v>
          </cell>
          <cell r="P208" t="str">
            <v>USD</v>
          </cell>
          <cell r="Q208">
            <v>1991</v>
          </cell>
          <cell r="R208">
            <v>2023</v>
          </cell>
        </row>
        <row r="209">
          <cell r="O209" t="str">
            <v>Q-FREE ASA</v>
          </cell>
          <cell r="P209" t="str">
            <v>NOK</v>
          </cell>
          <cell r="Q209">
            <v>1984</v>
          </cell>
          <cell r="R209">
            <v>2023</v>
          </cell>
        </row>
        <row r="210">
          <cell r="O210" t="str">
            <v>REC SILICON ASA</v>
          </cell>
          <cell r="P210" t="str">
            <v>USD</v>
          </cell>
          <cell r="Q210">
            <v>1996</v>
          </cell>
          <cell r="R210">
            <v>2023</v>
          </cell>
        </row>
        <row r="211">
          <cell r="O211" t="str">
            <v>KONGSBERG GRUPPEN ASA</v>
          </cell>
          <cell r="P211" t="str">
            <v>NOK</v>
          </cell>
          <cell r="Q211">
            <v>1814</v>
          </cell>
          <cell r="R211">
            <v>2023</v>
          </cell>
        </row>
        <row r="212">
          <cell r="O212" t="str">
            <v>STOREBRAND ASA</v>
          </cell>
          <cell r="P212" t="str">
            <v>NOK</v>
          </cell>
          <cell r="Q212">
            <v>1767</v>
          </cell>
          <cell r="R212">
            <v>2023</v>
          </cell>
        </row>
        <row r="213">
          <cell r="O213" t="str">
            <v>STOREBRAND ASA</v>
          </cell>
          <cell r="P213" t="str">
            <v>NOK</v>
          </cell>
          <cell r="Q213">
            <v>1767</v>
          </cell>
          <cell r="R213">
            <v>2023</v>
          </cell>
        </row>
        <row r="214">
          <cell r="O214" t="str">
            <v>AKASTOR ASA</v>
          </cell>
          <cell r="P214" t="str">
            <v>NOK</v>
          </cell>
          <cell r="Q214">
            <v>1841</v>
          </cell>
          <cell r="R214">
            <v>2023</v>
          </cell>
        </row>
        <row r="215">
          <cell r="O215" t="str">
            <v>ORKLA ASA</v>
          </cell>
          <cell r="P215" t="str">
            <v>NOK</v>
          </cell>
          <cell r="Q215">
            <v>1904</v>
          </cell>
          <cell r="R215">
            <v>2023</v>
          </cell>
        </row>
        <row r="216">
          <cell r="O216" t="str">
            <v>OTELLO CORPORATION ASA</v>
          </cell>
          <cell r="P216" t="str">
            <v>USD</v>
          </cell>
          <cell r="Q216">
            <v>1995</v>
          </cell>
          <cell r="R216">
            <v>2023</v>
          </cell>
        </row>
        <row r="217">
          <cell r="O217" t="str">
            <v>HEXAGON COMPOSITES ASA</v>
          </cell>
          <cell r="P217" t="str">
            <v>NOK</v>
          </cell>
          <cell r="Q217">
            <v>2000</v>
          </cell>
          <cell r="R217">
            <v>2023</v>
          </cell>
        </row>
        <row r="218">
          <cell r="O218" t="str">
            <v>DOF ASA</v>
          </cell>
          <cell r="P218" t="str">
            <v>NOK</v>
          </cell>
          <cell r="Q218">
            <v>1991</v>
          </cell>
          <cell r="R218">
            <v>2023</v>
          </cell>
        </row>
        <row r="219">
          <cell r="O219" t="str">
            <v>SCHIBSTED ASA</v>
          </cell>
          <cell r="P219" t="str">
            <v>NOK</v>
          </cell>
          <cell r="Q219">
            <v>1839</v>
          </cell>
          <cell r="R219">
            <v>2023</v>
          </cell>
        </row>
        <row r="220">
          <cell r="O220" t="str">
            <v>KONGSBERG GRUPPEN ASA</v>
          </cell>
          <cell r="P220" t="str">
            <v>NOK</v>
          </cell>
          <cell r="Q220">
            <v>1814</v>
          </cell>
          <cell r="R220">
            <v>2023</v>
          </cell>
        </row>
        <row r="221">
          <cell r="O221" t="str">
            <v>PGS ASA</v>
          </cell>
          <cell r="P221" t="str">
            <v>USD</v>
          </cell>
          <cell r="Q221">
            <v>1991</v>
          </cell>
          <cell r="R221">
            <v>2023</v>
          </cell>
        </row>
        <row r="222">
          <cell r="O222" t="str">
            <v>TOMRA SYSTEMS A/S</v>
          </cell>
          <cell r="P222" t="str">
            <v>NOK</v>
          </cell>
          <cell r="Q222">
            <v>1972</v>
          </cell>
          <cell r="R222">
            <v>2023</v>
          </cell>
        </row>
        <row r="223">
          <cell r="O223" t="str">
            <v>PROSAFE SE</v>
          </cell>
          <cell r="P223" t="str">
            <v>USD</v>
          </cell>
          <cell r="Q223">
            <v>1997</v>
          </cell>
          <cell r="R223">
            <v>2023</v>
          </cell>
        </row>
        <row r="224">
          <cell r="O224" t="str">
            <v>KONGSBERG GRUPPEN ASA</v>
          </cell>
          <cell r="P224" t="str">
            <v>NOK</v>
          </cell>
          <cell r="Q224">
            <v>1814</v>
          </cell>
          <cell r="R224">
            <v>2023</v>
          </cell>
        </row>
        <row r="225">
          <cell r="O225" t="str">
            <v>PROSAFE SE</v>
          </cell>
          <cell r="P225" t="str">
            <v>USD</v>
          </cell>
          <cell r="Q225">
            <v>1997</v>
          </cell>
          <cell r="R225">
            <v>2023</v>
          </cell>
        </row>
        <row r="226">
          <cell r="O226" t="str">
            <v>B2HOLDING ASA</v>
          </cell>
          <cell r="P226" t="str">
            <v>NOK</v>
          </cell>
          <cell r="Q226">
            <v>2008</v>
          </cell>
          <cell r="R226">
            <v>2023</v>
          </cell>
        </row>
        <row r="227">
          <cell r="O227" t="str">
            <v>ABG SUNDAL COLLIER HLDG ASA</v>
          </cell>
          <cell r="P227" t="str">
            <v>NOK</v>
          </cell>
          <cell r="Q227">
            <v>2001</v>
          </cell>
          <cell r="R227">
            <v>2023</v>
          </cell>
        </row>
        <row r="228">
          <cell r="O228" t="str">
            <v>DNO ASA</v>
          </cell>
          <cell r="P228" t="str">
            <v>USD</v>
          </cell>
          <cell r="Q228">
            <v>1971</v>
          </cell>
          <cell r="R228">
            <v>2023</v>
          </cell>
        </row>
        <row r="229">
          <cell r="O229" t="str">
            <v>AXACTOR ASA</v>
          </cell>
          <cell r="P229" t="str">
            <v>EUR</v>
          </cell>
          <cell r="Q229">
            <v>2015</v>
          </cell>
          <cell r="R229">
            <v>2023</v>
          </cell>
        </row>
        <row r="230">
          <cell r="O230" t="str">
            <v>EUROPRIS ASA</v>
          </cell>
          <cell r="P230" t="str">
            <v xml:space="preserve">NOK </v>
          </cell>
          <cell r="Q230">
            <v>1992</v>
          </cell>
          <cell r="R230">
            <v>2023</v>
          </cell>
        </row>
        <row r="231">
          <cell r="O231" t="str">
            <v>TOMRA SYSTEMS A/S</v>
          </cell>
          <cell r="P231" t="str">
            <v>NOK</v>
          </cell>
          <cell r="Q231">
            <v>1972</v>
          </cell>
          <cell r="R231">
            <v>2023</v>
          </cell>
        </row>
        <row r="232">
          <cell r="O232" t="str">
            <v>NORDIC SEMICONDUCTOR</v>
          </cell>
          <cell r="P232" t="str">
            <v>USD</v>
          </cell>
          <cell r="Q232">
            <v>1983</v>
          </cell>
          <cell r="R232">
            <v>2023</v>
          </cell>
        </row>
        <row r="233">
          <cell r="O233" t="str">
            <v>AMSC ASA</v>
          </cell>
          <cell r="P233" t="str">
            <v>USD</v>
          </cell>
          <cell r="Q233">
            <v>1996</v>
          </cell>
          <cell r="R233">
            <v>2023</v>
          </cell>
        </row>
        <row r="234">
          <cell r="O234" t="str">
            <v>OTELLO CORPORATION ASA</v>
          </cell>
          <cell r="P234" t="str">
            <v>USD</v>
          </cell>
          <cell r="Q234">
            <v>1995</v>
          </cell>
          <cell r="R234">
            <v>2023</v>
          </cell>
        </row>
        <row r="235">
          <cell r="O235" t="str">
            <v>DOF ASA</v>
          </cell>
          <cell r="P235" t="str">
            <v>NOK</v>
          </cell>
          <cell r="Q235">
            <v>1991</v>
          </cell>
          <cell r="R235">
            <v>2023</v>
          </cell>
        </row>
        <row r="236">
          <cell r="O236" t="str">
            <v>SOLSTAD OFFSHORE ASA</v>
          </cell>
          <cell r="P236" t="str">
            <v>NOK</v>
          </cell>
          <cell r="Q236">
            <v>1964</v>
          </cell>
          <cell r="R236">
            <v>2023</v>
          </cell>
        </row>
        <row r="237">
          <cell r="O237" t="str">
            <v>ENTRA ASA</v>
          </cell>
          <cell r="P237" t="str">
            <v>NOK</v>
          </cell>
          <cell r="Q237">
            <v>2000</v>
          </cell>
          <cell r="R237">
            <v>2023</v>
          </cell>
        </row>
        <row r="238">
          <cell r="O238" t="str">
            <v>MOWI ASA</v>
          </cell>
          <cell r="P238" t="str">
            <v xml:space="preserve">EUR </v>
          </cell>
          <cell r="Q238">
            <v>2006</v>
          </cell>
          <cell r="R238">
            <v>2023</v>
          </cell>
        </row>
        <row r="239">
          <cell r="O239" t="str">
            <v>AKASTOR ASA</v>
          </cell>
          <cell r="P239" t="str">
            <v>NOK</v>
          </cell>
          <cell r="Q239">
            <v>1841</v>
          </cell>
          <cell r="R239">
            <v>2023</v>
          </cell>
        </row>
        <row r="240">
          <cell r="O240" t="str">
            <v>B2HOLDING ASA</v>
          </cell>
          <cell r="P240" t="str">
            <v>NOK</v>
          </cell>
          <cell r="Q240">
            <v>2008</v>
          </cell>
          <cell r="R240">
            <v>2023</v>
          </cell>
        </row>
        <row r="241">
          <cell r="O241" t="str">
            <v>TOMRA SYSTEMS A/S</v>
          </cell>
          <cell r="P241" t="str">
            <v>NOK</v>
          </cell>
          <cell r="Q241">
            <v>1972</v>
          </cell>
          <cell r="R241">
            <v>2023</v>
          </cell>
        </row>
        <row r="242">
          <cell r="O242" t="str">
            <v>IDEX BIOMETRICS ASA</v>
          </cell>
          <cell r="P242" t="str">
            <v>USD</v>
          </cell>
          <cell r="Q242">
            <v>1996</v>
          </cell>
          <cell r="R242">
            <v>2023</v>
          </cell>
        </row>
        <row r="243">
          <cell r="O243" t="str">
            <v>DNO ASA</v>
          </cell>
          <cell r="P243" t="str">
            <v>USD</v>
          </cell>
          <cell r="Q243">
            <v>1971</v>
          </cell>
          <cell r="R243">
            <v>2023</v>
          </cell>
        </row>
        <row r="244">
          <cell r="O244" t="str">
            <v>IDEX BIOMETRICS ASA</v>
          </cell>
          <cell r="P244" t="str">
            <v>USD</v>
          </cell>
          <cell r="Q244">
            <v>1996</v>
          </cell>
          <cell r="R244">
            <v>2023</v>
          </cell>
        </row>
        <row r="245">
          <cell r="O245" t="str">
            <v>KID ASA</v>
          </cell>
          <cell r="P245" t="str">
            <v>NOK</v>
          </cell>
          <cell r="Q245">
            <v>1937</v>
          </cell>
          <cell r="R245">
            <v>2023</v>
          </cell>
        </row>
        <row r="246">
          <cell r="O246" t="str">
            <v>AUSTEVOLL SEAFOOD ASA</v>
          </cell>
          <cell r="P246" t="str">
            <v>NOK</v>
          </cell>
          <cell r="Q246">
            <v>1981</v>
          </cell>
          <cell r="R246">
            <v>2023</v>
          </cell>
        </row>
        <row r="247">
          <cell r="O247" t="str">
            <v>AF GRUPPEN ASA</v>
          </cell>
          <cell r="P247" t="str">
            <v>NOK</v>
          </cell>
          <cell r="Q247">
            <v>1985</v>
          </cell>
          <cell r="R247">
            <v>2023</v>
          </cell>
        </row>
        <row r="248">
          <cell r="O248" t="str">
            <v>KID ASA</v>
          </cell>
          <cell r="P248" t="str">
            <v>NOK</v>
          </cell>
          <cell r="Q248">
            <v>1937</v>
          </cell>
          <cell r="R248">
            <v>2023</v>
          </cell>
        </row>
        <row r="249">
          <cell r="O249" t="str">
            <v>AKASTOR ASA</v>
          </cell>
          <cell r="P249" t="str">
            <v>NOK</v>
          </cell>
          <cell r="Q249">
            <v>1841</v>
          </cell>
          <cell r="R249">
            <v>2023</v>
          </cell>
        </row>
        <row r="250">
          <cell r="O250" t="str">
            <v>NORWEGIAN AIR SHUTTLE ASA</v>
          </cell>
          <cell r="P250" t="str">
            <v>NOK</v>
          </cell>
          <cell r="Q250">
            <v>1993</v>
          </cell>
          <cell r="R250">
            <v>2023</v>
          </cell>
        </row>
        <row r="251">
          <cell r="O251" t="str">
            <v>STOREBRAND ASA</v>
          </cell>
          <cell r="P251" t="str">
            <v>NOK</v>
          </cell>
          <cell r="Q251">
            <v>1767</v>
          </cell>
          <cell r="R251">
            <v>2023</v>
          </cell>
        </row>
        <row r="252">
          <cell r="O252" t="str">
            <v>PGS ASA</v>
          </cell>
          <cell r="P252" t="str">
            <v>USD</v>
          </cell>
          <cell r="Q252">
            <v>1991</v>
          </cell>
          <cell r="R252">
            <v>2023</v>
          </cell>
        </row>
        <row r="253">
          <cell r="O253" t="str">
            <v>EUROPRIS ASA</v>
          </cell>
          <cell r="P253" t="str">
            <v xml:space="preserve">NOK </v>
          </cell>
          <cell r="Q253">
            <v>1992</v>
          </cell>
          <cell r="R253">
            <v>2023</v>
          </cell>
        </row>
        <row r="254">
          <cell r="O254" t="str">
            <v>AF GRUPPEN ASA</v>
          </cell>
          <cell r="P254" t="str">
            <v>NOK</v>
          </cell>
          <cell r="Q254">
            <v>1985</v>
          </cell>
          <cell r="R254">
            <v>2023</v>
          </cell>
        </row>
        <row r="255">
          <cell r="O255" t="str">
            <v>PGS ASA</v>
          </cell>
          <cell r="P255" t="str">
            <v>USD</v>
          </cell>
          <cell r="Q255">
            <v>1991</v>
          </cell>
          <cell r="R255">
            <v>2023</v>
          </cell>
        </row>
        <row r="256">
          <cell r="O256" t="str">
            <v>ENTRA ASA</v>
          </cell>
          <cell r="P256" t="str">
            <v>NOK</v>
          </cell>
          <cell r="Q256">
            <v>2000</v>
          </cell>
          <cell r="R256">
            <v>2023</v>
          </cell>
        </row>
        <row r="257">
          <cell r="O257" t="str">
            <v>HEXAGON COMPOSITES ASA</v>
          </cell>
          <cell r="P257" t="str">
            <v>NOK</v>
          </cell>
          <cell r="Q257">
            <v>2000</v>
          </cell>
          <cell r="R257">
            <v>2023</v>
          </cell>
        </row>
        <row r="258">
          <cell r="O258" t="str">
            <v>AMSC ASA</v>
          </cell>
          <cell r="P258" t="str">
            <v>USD</v>
          </cell>
          <cell r="Q258">
            <v>1996</v>
          </cell>
          <cell r="R258">
            <v>2023</v>
          </cell>
        </row>
        <row r="259">
          <cell r="O259" t="str">
            <v>AUSTEVOLL SEAFOOD ASA</v>
          </cell>
          <cell r="P259" t="str">
            <v>NOK</v>
          </cell>
          <cell r="Q259">
            <v>1981</v>
          </cell>
          <cell r="R259">
            <v>2023</v>
          </cell>
        </row>
        <row r="260">
          <cell r="O260" t="str">
            <v>BLUENORD ASA</v>
          </cell>
          <cell r="P260" t="str">
            <v>USD</v>
          </cell>
          <cell r="Q260">
            <v>2005</v>
          </cell>
          <cell r="R260">
            <v>2023</v>
          </cell>
        </row>
        <row r="261">
          <cell r="O261" t="str">
            <v>DOF ASA</v>
          </cell>
          <cell r="P261" t="str">
            <v>NOK</v>
          </cell>
          <cell r="Q261">
            <v>1991</v>
          </cell>
          <cell r="R261">
            <v>2023</v>
          </cell>
        </row>
        <row r="262">
          <cell r="O262" t="str">
            <v>BORREGAARD ASA</v>
          </cell>
          <cell r="P262" t="str">
            <v>NOK</v>
          </cell>
          <cell r="Q262">
            <v>1889</v>
          </cell>
          <cell r="R262">
            <v>2023</v>
          </cell>
        </row>
        <row r="263">
          <cell r="O263" t="str">
            <v>SOLSTAD OFFSHORE ASA</v>
          </cell>
          <cell r="P263" t="str">
            <v>NOK</v>
          </cell>
          <cell r="Q263">
            <v>1964</v>
          </cell>
          <cell r="R263">
            <v>2023</v>
          </cell>
        </row>
        <row r="264">
          <cell r="O264" t="str">
            <v>BYGGMA ASA</v>
          </cell>
          <cell r="P264" t="str">
            <v>NOK</v>
          </cell>
          <cell r="Q264">
            <v>1997</v>
          </cell>
          <cell r="R264">
            <v>2023</v>
          </cell>
        </row>
        <row r="265">
          <cell r="O265" t="str">
            <v>AKASTOR ASA</v>
          </cell>
          <cell r="P265" t="str">
            <v>NOK</v>
          </cell>
          <cell r="Q265">
            <v>1841</v>
          </cell>
          <cell r="R265">
            <v>2023</v>
          </cell>
        </row>
        <row r="266">
          <cell r="O266" t="str">
            <v>EQUINOR ASA</v>
          </cell>
          <cell r="P266" t="str">
            <v xml:space="preserve">USD </v>
          </cell>
          <cell r="Q266">
            <v>1972</v>
          </cell>
          <cell r="R266">
            <v>2023</v>
          </cell>
        </row>
        <row r="267">
          <cell r="O267" t="str">
            <v>Q-FREE ASA</v>
          </cell>
          <cell r="P267" t="str">
            <v>NOK</v>
          </cell>
          <cell r="Q267">
            <v>1984</v>
          </cell>
          <cell r="R267">
            <v>2023</v>
          </cell>
        </row>
        <row r="268">
          <cell r="O268" t="str">
            <v>DNO ASA</v>
          </cell>
          <cell r="P268" t="str">
            <v>USD</v>
          </cell>
          <cell r="Q268">
            <v>1971</v>
          </cell>
          <cell r="R268">
            <v>2023</v>
          </cell>
        </row>
        <row r="269">
          <cell r="O269" t="str">
            <v>BYGGMA ASA</v>
          </cell>
          <cell r="P269" t="str">
            <v>NOK</v>
          </cell>
          <cell r="Q269">
            <v>1997</v>
          </cell>
          <cell r="R269">
            <v>2023</v>
          </cell>
        </row>
        <row r="270">
          <cell r="O270" t="str">
            <v>ABG SUNDAL COLLIER HLDG ASA</v>
          </cell>
          <cell r="P270" t="str">
            <v>NOK</v>
          </cell>
          <cell r="Q270">
            <v>2001</v>
          </cell>
          <cell r="R270">
            <v>2023</v>
          </cell>
        </row>
        <row r="271">
          <cell r="O271" t="str">
            <v>AUSTEVOLL SEAFOOD ASA</v>
          </cell>
          <cell r="P271" t="str">
            <v>NOK</v>
          </cell>
          <cell r="Q271">
            <v>1981</v>
          </cell>
          <cell r="R271">
            <v>2023</v>
          </cell>
        </row>
        <row r="272">
          <cell r="O272" t="str">
            <v>SALMAR ASA</v>
          </cell>
          <cell r="P272" t="str">
            <v>NOK</v>
          </cell>
          <cell r="Q272">
            <v>1991</v>
          </cell>
          <cell r="R272">
            <v>2023</v>
          </cell>
        </row>
        <row r="273">
          <cell r="O273" t="str">
            <v>GRIEG SEAFOOD AS</v>
          </cell>
          <cell r="P273" t="str">
            <v>NOK</v>
          </cell>
          <cell r="Q273">
            <v>1992</v>
          </cell>
          <cell r="R273">
            <v>2023</v>
          </cell>
        </row>
        <row r="274">
          <cell r="O274" t="str">
            <v>AUSTEVOLL SEAFOOD ASA</v>
          </cell>
          <cell r="P274" t="str">
            <v>NOK</v>
          </cell>
          <cell r="Q274">
            <v>1981</v>
          </cell>
          <cell r="R274">
            <v>2023</v>
          </cell>
        </row>
        <row r="275">
          <cell r="O275" t="str">
            <v>BELSHIPS ASA</v>
          </cell>
          <cell r="P275" t="str">
            <v>USD</v>
          </cell>
          <cell r="Q275">
            <v>1981</v>
          </cell>
          <cell r="R275">
            <v>2023</v>
          </cell>
        </row>
        <row r="276">
          <cell r="O276" t="str">
            <v>HEXAGON COMPOSITES ASA</v>
          </cell>
          <cell r="P276" t="str">
            <v>NOK</v>
          </cell>
          <cell r="Q276">
            <v>2000</v>
          </cell>
          <cell r="R276">
            <v>2023</v>
          </cell>
        </row>
        <row r="277">
          <cell r="O277" t="str">
            <v>KITRON ASA</v>
          </cell>
          <cell r="P277" t="str">
            <v>NOK</v>
          </cell>
          <cell r="Q277">
            <v>1960</v>
          </cell>
          <cell r="R277">
            <v>2023</v>
          </cell>
        </row>
        <row r="278">
          <cell r="O278" t="str">
            <v>BORREGAARD ASA</v>
          </cell>
          <cell r="P278" t="str">
            <v>NOK</v>
          </cell>
          <cell r="Q278">
            <v>1889</v>
          </cell>
          <cell r="R278">
            <v>2023</v>
          </cell>
        </row>
        <row r="279">
          <cell r="O279" t="str">
            <v>ENTRA ASA</v>
          </cell>
          <cell r="P279" t="str">
            <v>NOK</v>
          </cell>
          <cell r="Q279">
            <v>2000</v>
          </cell>
          <cell r="R279">
            <v>2023</v>
          </cell>
        </row>
        <row r="280">
          <cell r="O280" t="str">
            <v>STOREBRAND ASA</v>
          </cell>
          <cell r="P280" t="str">
            <v>NOK</v>
          </cell>
          <cell r="Q280">
            <v>1767</v>
          </cell>
          <cell r="R280">
            <v>2023</v>
          </cell>
        </row>
        <row r="281">
          <cell r="O281" t="str">
            <v>DOF ASA</v>
          </cell>
          <cell r="P281" t="str">
            <v>NOK</v>
          </cell>
          <cell r="Q281">
            <v>1991</v>
          </cell>
          <cell r="R281">
            <v>2023</v>
          </cell>
        </row>
        <row r="282">
          <cell r="O282" t="str">
            <v>BORGESTAD ASA</v>
          </cell>
          <cell r="P282" t="str">
            <v>NOK</v>
          </cell>
          <cell r="Q282">
            <v>1904</v>
          </cell>
          <cell r="R282">
            <v>2023</v>
          </cell>
        </row>
        <row r="283">
          <cell r="O283" t="str">
            <v>BORGESTAD ASA</v>
          </cell>
          <cell r="P283" t="str">
            <v>NOK</v>
          </cell>
          <cell r="Q283">
            <v>1904</v>
          </cell>
          <cell r="R283">
            <v>2023</v>
          </cell>
        </row>
        <row r="284">
          <cell r="O284" t="str">
            <v>AUSTEVOLL SEAFOOD ASA</v>
          </cell>
          <cell r="P284" t="str">
            <v>NOK</v>
          </cell>
          <cell r="Q284">
            <v>1981</v>
          </cell>
          <cell r="R284">
            <v>2023</v>
          </cell>
        </row>
        <row r="285">
          <cell r="O285" t="str">
            <v>PROSAFE SE</v>
          </cell>
          <cell r="P285" t="str">
            <v>USD</v>
          </cell>
          <cell r="Q285">
            <v>1997</v>
          </cell>
          <cell r="R285">
            <v>2023</v>
          </cell>
        </row>
        <row r="286">
          <cell r="O286" t="str">
            <v>IDEX BIOMETRICS ASA</v>
          </cell>
          <cell r="P286" t="str">
            <v>USD</v>
          </cell>
          <cell r="Q286">
            <v>1996</v>
          </cell>
          <cell r="R286">
            <v>2023</v>
          </cell>
        </row>
        <row r="287">
          <cell r="O287" t="str">
            <v>SATS ASA</v>
          </cell>
          <cell r="P287" t="str">
            <v>NOK</v>
          </cell>
          <cell r="Q287">
            <v>1995</v>
          </cell>
          <cell r="R287">
            <v>2023</v>
          </cell>
        </row>
        <row r="288">
          <cell r="O288" t="str">
            <v>AKASTOR ASA</v>
          </cell>
          <cell r="P288" t="str">
            <v>NOK</v>
          </cell>
          <cell r="Q288">
            <v>1841</v>
          </cell>
          <cell r="R288">
            <v>2023</v>
          </cell>
        </row>
        <row r="289">
          <cell r="O289" t="str">
            <v>NORWEGIAN AIR SHUTTLE ASA</v>
          </cell>
          <cell r="P289" t="str">
            <v>NOK</v>
          </cell>
          <cell r="Q289">
            <v>1993</v>
          </cell>
          <cell r="R289">
            <v>2023</v>
          </cell>
        </row>
        <row r="290">
          <cell r="O290" t="str">
            <v>LEROY SEAFOOD GROUP ASA</v>
          </cell>
          <cell r="P290" t="str">
            <v>NOK</v>
          </cell>
          <cell r="Q290">
            <v>1899</v>
          </cell>
          <cell r="R290">
            <v>2023</v>
          </cell>
        </row>
        <row r="291">
          <cell r="O291" t="str">
            <v>AKVA GROUP ASA</v>
          </cell>
          <cell r="P291" t="str">
            <v>NOK</v>
          </cell>
          <cell r="Q291">
            <v>2006</v>
          </cell>
          <cell r="R291">
            <v>2023</v>
          </cell>
        </row>
        <row r="292">
          <cell r="O292" t="str">
            <v>CRAYON GROUP HOLDING ASA</v>
          </cell>
          <cell r="P292" t="str">
            <v xml:space="preserve">NOK </v>
          </cell>
          <cell r="Q292">
            <v>2002</v>
          </cell>
          <cell r="R292">
            <v>2023</v>
          </cell>
        </row>
        <row r="293">
          <cell r="O293" t="str">
            <v>CRAYON GROUP HOLDING ASA</v>
          </cell>
          <cell r="P293" t="str">
            <v xml:space="preserve">NOK </v>
          </cell>
          <cell r="Q293">
            <v>2002</v>
          </cell>
          <cell r="R293">
            <v>2023</v>
          </cell>
        </row>
        <row r="294">
          <cell r="O294" t="str">
            <v>EUROPRIS ASA</v>
          </cell>
          <cell r="P294" t="str">
            <v xml:space="preserve">NOK </v>
          </cell>
          <cell r="Q294">
            <v>1992</v>
          </cell>
          <cell r="R294">
            <v>2023</v>
          </cell>
        </row>
        <row r="295">
          <cell r="O295" t="str">
            <v>GRIEG SEAFOOD AS</v>
          </cell>
          <cell r="P295" t="str">
            <v>NOK</v>
          </cell>
          <cell r="Q295">
            <v>1992</v>
          </cell>
          <cell r="R295">
            <v>2023</v>
          </cell>
        </row>
        <row r="296">
          <cell r="O296" t="str">
            <v>MEDISTIM ASA</v>
          </cell>
          <cell r="P296" t="str">
            <v>NOK</v>
          </cell>
          <cell r="Q296">
            <v>1984</v>
          </cell>
          <cell r="R296">
            <v>2023</v>
          </cell>
        </row>
        <row r="297">
          <cell r="O297" t="str">
            <v>NRC GROUP ASA</v>
          </cell>
          <cell r="P297" t="str">
            <v>NOK</v>
          </cell>
          <cell r="Q297">
            <v>1995</v>
          </cell>
          <cell r="R297">
            <v>2023</v>
          </cell>
        </row>
        <row r="298">
          <cell r="O298" t="str">
            <v>DNO ASA</v>
          </cell>
          <cell r="P298" t="str">
            <v>USD</v>
          </cell>
          <cell r="Q298">
            <v>1971</v>
          </cell>
          <cell r="R298">
            <v>2023</v>
          </cell>
        </row>
        <row r="299">
          <cell r="O299" t="str">
            <v>BORGESTAD ASA</v>
          </cell>
          <cell r="P299" t="str">
            <v>NOK</v>
          </cell>
          <cell r="Q299">
            <v>1904</v>
          </cell>
          <cell r="R299">
            <v>2023</v>
          </cell>
        </row>
        <row r="300">
          <cell r="O300" t="str">
            <v>NEKKAR ASA</v>
          </cell>
          <cell r="P300" t="str">
            <v>NOK</v>
          </cell>
          <cell r="Q300">
            <v>1966</v>
          </cell>
          <cell r="R300">
            <v>2023</v>
          </cell>
        </row>
        <row r="301">
          <cell r="O301" t="str">
            <v>VEIDEKKE A/S</v>
          </cell>
          <cell r="P301" t="str">
            <v>NOK</v>
          </cell>
          <cell r="Q301">
            <v>1936</v>
          </cell>
          <cell r="R301">
            <v>2023</v>
          </cell>
        </row>
        <row r="302">
          <cell r="O302" t="str">
            <v>SATS ASA</v>
          </cell>
          <cell r="P302" t="str">
            <v>NOK</v>
          </cell>
          <cell r="Q302">
            <v>1995</v>
          </cell>
          <cell r="R302">
            <v>2023</v>
          </cell>
        </row>
        <row r="303">
          <cell r="O303" t="str">
            <v>PGS ASA</v>
          </cell>
          <cell r="P303" t="str">
            <v>USD</v>
          </cell>
          <cell r="Q303">
            <v>1991</v>
          </cell>
          <cell r="R303">
            <v>2023</v>
          </cell>
        </row>
        <row r="304">
          <cell r="O304" t="str">
            <v>IDEX BIOMETRICS ASA</v>
          </cell>
          <cell r="P304" t="str">
            <v>USD</v>
          </cell>
          <cell r="Q304">
            <v>1996</v>
          </cell>
          <cell r="R304">
            <v>2023</v>
          </cell>
        </row>
        <row r="305">
          <cell r="O305" t="str">
            <v>GRIEG SEAFOOD AS</v>
          </cell>
          <cell r="P305" t="str">
            <v>NOK</v>
          </cell>
          <cell r="Q305">
            <v>1992</v>
          </cell>
          <cell r="R305">
            <v>2023</v>
          </cell>
        </row>
        <row r="306">
          <cell r="O306" t="str">
            <v>ENTRA ASA</v>
          </cell>
          <cell r="P306" t="str">
            <v>NOK</v>
          </cell>
          <cell r="Q306">
            <v>2000</v>
          </cell>
          <cell r="R306">
            <v>2023</v>
          </cell>
        </row>
        <row r="307">
          <cell r="O307" t="str">
            <v>LEROY SEAFOOD GROUP ASA</v>
          </cell>
          <cell r="P307" t="str">
            <v>NOK</v>
          </cell>
          <cell r="Q307">
            <v>1899</v>
          </cell>
          <cell r="R307">
            <v>2023</v>
          </cell>
        </row>
        <row r="308">
          <cell r="O308" t="str">
            <v>MORROW BANK ASA</v>
          </cell>
          <cell r="P308" t="str">
            <v>NOK</v>
          </cell>
          <cell r="Q308">
            <v>2012</v>
          </cell>
          <cell r="R308">
            <v>2023</v>
          </cell>
        </row>
        <row r="309">
          <cell r="O309" t="str">
            <v>LEROY SEAFOOD GROUP ASA</v>
          </cell>
          <cell r="P309" t="str">
            <v>NOK</v>
          </cell>
          <cell r="Q309">
            <v>1899</v>
          </cell>
          <cell r="R309">
            <v>2023</v>
          </cell>
        </row>
        <row r="310">
          <cell r="O310" t="str">
            <v>GRIEG SEAFOOD AS</v>
          </cell>
          <cell r="P310" t="str">
            <v>NOK</v>
          </cell>
          <cell r="Q310">
            <v>1992</v>
          </cell>
          <cell r="R310">
            <v>2023</v>
          </cell>
        </row>
        <row r="311">
          <cell r="O311" t="str">
            <v>ENTRA ASA</v>
          </cell>
          <cell r="P311" t="str">
            <v>NOK</v>
          </cell>
          <cell r="Q311">
            <v>2000</v>
          </cell>
          <cell r="R311">
            <v>2023</v>
          </cell>
        </row>
        <row r="312">
          <cell r="O312" t="str">
            <v>LEROY SEAFOOD GROUP ASA</v>
          </cell>
          <cell r="P312" t="str">
            <v>NOK</v>
          </cell>
          <cell r="Q312">
            <v>1899</v>
          </cell>
          <cell r="R312">
            <v>2023</v>
          </cell>
        </row>
        <row r="313">
          <cell r="O313" t="str">
            <v>AKVA GROUP ASA</v>
          </cell>
          <cell r="P313" t="str">
            <v>NOK</v>
          </cell>
          <cell r="Q313">
            <v>2006</v>
          </cell>
          <cell r="R313">
            <v>2023</v>
          </cell>
        </row>
        <row r="314">
          <cell r="O314" t="str">
            <v>B2HOLDING ASA</v>
          </cell>
          <cell r="P314" t="str">
            <v>NOK</v>
          </cell>
          <cell r="Q314">
            <v>2008</v>
          </cell>
          <cell r="R314">
            <v>2023</v>
          </cell>
        </row>
        <row r="315">
          <cell r="O315" t="str">
            <v>TOMRA SYSTEMS A/S</v>
          </cell>
          <cell r="P315" t="str">
            <v>NOK</v>
          </cell>
          <cell r="Q315">
            <v>1972</v>
          </cell>
          <cell r="R315">
            <v>2023</v>
          </cell>
        </row>
        <row r="316">
          <cell r="O316" t="str">
            <v>BELSHIPS ASA</v>
          </cell>
          <cell r="P316" t="str">
            <v>USD</v>
          </cell>
          <cell r="Q316">
            <v>1981</v>
          </cell>
          <cell r="R316">
            <v>2023</v>
          </cell>
        </row>
        <row r="317">
          <cell r="O317" t="str">
            <v>ENTRA ASA</v>
          </cell>
          <cell r="P317" t="str">
            <v>NOK</v>
          </cell>
          <cell r="Q317">
            <v>2000</v>
          </cell>
          <cell r="R317">
            <v>2023</v>
          </cell>
        </row>
        <row r="318">
          <cell r="O318" t="str">
            <v>BORGESTAD ASA</v>
          </cell>
          <cell r="P318" t="str">
            <v>NOK</v>
          </cell>
          <cell r="Q318">
            <v>1904</v>
          </cell>
          <cell r="R318">
            <v>2023</v>
          </cell>
        </row>
        <row r="319">
          <cell r="O319" t="str">
            <v>BORGESTAD ASA</v>
          </cell>
          <cell r="P319" t="str">
            <v>NOK</v>
          </cell>
          <cell r="Q319">
            <v>1904</v>
          </cell>
          <cell r="R319">
            <v>2023</v>
          </cell>
        </row>
        <row r="320">
          <cell r="O320" t="str">
            <v>KID ASA</v>
          </cell>
          <cell r="P320" t="str">
            <v>NOK</v>
          </cell>
          <cell r="Q320">
            <v>1937</v>
          </cell>
          <cell r="R320">
            <v>2023</v>
          </cell>
        </row>
        <row r="321">
          <cell r="O321" t="str">
            <v>PANORO ENERGY ASA</v>
          </cell>
          <cell r="P321" t="str">
            <v>USD</v>
          </cell>
          <cell r="Q321">
            <v>2009</v>
          </cell>
          <cell r="R321">
            <v>2023</v>
          </cell>
        </row>
        <row r="322">
          <cell r="O322" t="str">
            <v>BORREGAARD ASA</v>
          </cell>
          <cell r="P322" t="str">
            <v>NOK</v>
          </cell>
          <cell r="Q322">
            <v>1889</v>
          </cell>
          <cell r="R322">
            <v>2023</v>
          </cell>
        </row>
        <row r="323">
          <cell r="O323" t="str">
            <v>MEDISTIM ASA</v>
          </cell>
          <cell r="P323" t="str">
            <v>NOK</v>
          </cell>
          <cell r="Q323">
            <v>1984</v>
          </cell>
          <cell r="R323">
            <v>2023</v>
          </cell>
        </row>
        <row r="324">
          <cell r="O324" t="str">
            <v>AUSTEVOLL SEAFOOD ASA</v>
          </cell>
          <cell r="P324" t="str">
            <v>NOK</v>
          </cell>
          <cell r="Q324">
            <v>1981</v>
          </cell>
          <cell r="R324">
            <v>2023</v>
          </cell>
        </row>
        <row r="325">
          <cell r="O325" t="str">
            <v>BORGESTAD ASA</v>
          </cell>
          <cell r="P325" t="str">
            <v>NOK</v>
          </cell>
          <cell r="Q325">
            <v>1904</v>
          </cell>
          <cell r="R325">
            <v>2023</v>
          </cell>
        </row>
        <row r="326">
          <cell r="O326" t="str">
            <v>ENTRA ASA</v>
          </cell>
          <cell r="P326" t="str">
            <v>NOK</v>
          </cell>
          <cell r="Q326">
            <v>2000</v>
          </cell>
          <cell r="R326">
            <v>2023</v>
          </cell>
        </row>
        <row r="327">
          <cell r="O327" t="str">
            <v>MULTICONSULT ASA</v>
          </cell>
          <cell r="P327" t="str">
            <v>NOK</v>
          </cell>
          <cell r="Q327">
            <v>1908</v>
          </cell>
          <cell r="R327">
            <v>2023</v>
          </cell>
        </row>
        <row r="328">
          <cell r="O328" t="str">
            <v>ENTRA ASA</v>
          </cell>
          <cell r="P328" t="str">
            <v>NOK</v>
          </cell>
          <cell r="Q328">
            <v>2000</v>
          </cell>
          <cell r="R328">
            <v>2023</v>
          </cell>
        </row>
        <row r="329">
          <cell r="O329" t="str">
            <v>VEIDEKKE A/S</v>
          </cell>
          <cell r="P329" t="str">
            <v>NOK</v>
          </cell>
          <cell r="Q329">
            <v>1936</v>
          </cell>
          <cell r="R329">
            <v>2023</v>
          </cell>
        </row>
        <row r="330">
          <cell r="O330" t="str">
            <v>AXACTOR ASA</v>
          </cell>
          <cell r="P330" t="str">
            <v>EUR</v>
          </cell>
          <cell r="Q330">
            <v>2015</v>
          </cell>
          <cell r="R330">
            <v>2023</v>
          </cell>
        </row>
        <row r="331">
          <cell r="O331" t="str">
            <v>MULTICONSULT ASA</v>
          </cell>
          <cell r="P331" t="str">
            <v>NOK</v>
          </cell>
          <cell r="Q331">
            <v>1908</v>
          </cell>
          <cell r="R331">
            <v>2023</v>
          </cell>
        </row>
        <row r="332">
          <cell r="O332" t="str">
            <v>HEXAGON COMPOSITES ASA</v>
          </cell>
          <cell r="P332" t="str">
            <v>NOK</v>
          </cell>
          <cell r="Q332">
            <v>2000</v>
          </cell>
          <cell r="R332">
            <v>2023</v>
          </cell>
        </row>
        <row r="333">
          <cell r="O333" t="str">
            <v>IDEX BIOMETRICS ASA</v>
          </cell>
          <cell r="P333" t="str">
            <v>USD</v>
          </cell>
          <cell r="Q333">
            <v>1996</v>
          </cell>
          <cell r="R333">
            <v>2023</v>
          </cell>
        </row>
        <row r="334">
          <cell r="O334" t="str">
            <v>HEXAGON COMPOSITES ASA</v>
          </cell>
          <cell r="P334" t="str">
            <v>NOK</v>
          </cell>
          <cell r="Q334">
            <v>2000</v>
          </cell>
          <cell r="R334">
            <v>2023</v>
          </cell>
        </row>
        <row r="335">
          <cell r="O335" t="str">
            <v>B2HOLDING ASA</v>
          </cell>
          <cell r="P335" t="str">
            <v>NOK</v>
          </cell>
          <cell r="Q335">
            <v>2008</v>
          </cell>
          <cell r="R335">
            <v>2023</v>
          </cell>
        </row>
        <row r="336">
          <cell r="O336" t="str">
            <v>SCATEC ASA</v>
          </cell>
          <cell r="P336" t="str">
            <v>NOK</v>
          </cell>
          <cell r="Q336">
            <v>2007</v>
          </cell>
          <cell r="R336">
            <v>2023</v>
          </cell>
        </row>
        <row r="337">
          <cell r="O337" t="str">
            <v>EUROPRIS ASA</v>
          </cell>
          <cell r="P337" t="str">
            <v xml:space="preserve">NOK </v>
          </cell>
          <cell r="Q337">
            <v>1992</v>
          </cell>
          <cell r="R337">
            <v>2023</v>
          </cell>
        </row>
        <row r="338">
          <cell r="O338" t="str">
            <v>GRIEG SEAFOOD AS</v>
          </cell>
          <cell r="P338" t="str">
            <v>NOK</v>
          </cell>
          <cell r="Q338">
            <v>1992</v>
          </cell>
          <cell r="R338">
            <v>2023</v>
          </cell>
        </row>
        <row r="339">
          <cell r="O339" t="str">
            <v>INTEROIL EXPLORATION AS</v>
          </cell>
          <cell r="P339" t="str">
            <v>USD</v>
          </cell>
          <cell r="Q339">
            <v>2005</v>
          </cell>
          <cell r="R339">
            <v>2023</v>
          </cell>
        </row>
        <row r="340">
          <cell r="O340" t="str">
            <v>TGS ASA</v>
          </cell>
          <cell r="P340" t="str">
            <v>USD</v>
          </cell>
          <cell r="Q340">
            <v>1996</v>
          </cell>
          <cell r="R340">
            <v>2023</v>
          </cell>
        </row>
        <row r="341">
          <cell r="O341" t="str">
            <v>BYGGMA ASA</v>
          </cell>
          <cell r="P341" t="str">
            <v>NOK</v>
          </cell>
          <cell r="Q341">
            <v>1997</v>
          </cell>
          <cell r="R341">
            <v>2023</v>
          </cell>
        </row>
        <row r="342">
          <cell r="O342" t="str">
            <v>BORREGAARD ASA</v>
          </cell>
          <cell r="P342" t="str">
            <v>NOK</v>
          </cell>
          <cell r="Q342">
            <v>1889</v>
          </cell>
          <cell r="R342">
            <v>2023</v>
          </cell>
        </row>
        <row r="343">
          <cell r="O343" t="str">
            <v>PHOTOCURE ASA</v>
          </cell>
          <cell r="P343" t="str">
            <v>NOK</v>
          </cell>
          <cell r="Q343">
            <v>1993</v>
          </cell>
          <cell r="R343">
            <v>2023</v>
          </cell>
        </row>
        <row r="344">
          <cell r="O344" t="str">
            <v>POLARIS MEDIA ASA</v>
          </cell>
          <cell r="P344" t="str">
            <v>NOK</v>
          </cell>
          <cell r="Q344">
            <v>2008</v>
          </cell>
          <cell r="R344">
            <v>2023</v>
          </cell>
        </row>
        <row r="345">
          <cell r="O345" t="str">
            <v>KITRON ASA</v>
          </cell>
          <cell r="P345" t="str">
            <v>NOK</v>
          </cell>
          <cell r="Q345">
            <v>1960</v>
          </cell>
          <cell r="R345">
            <v>2023</v>
          </cell>
        </row>
        <row r="346">
          <cell r="O346" t="str">
            <v>AXACTOR ASA</v>
          </cell>
          <cell r="P346" t="str">
            <v>EUR</v>
          </cell>
          <cell r="Q346">
            <v>2015</v>
          </cell>
          <cell r="R346">
            <v>2023</v>
          </cell>
        </row>
        <row r="347">
          <cell r="O347" t="str">
            <v>GYLDENDAL ASA</v>
          </cell>
          <cell r="P347" t="str">
            <v>NOK</v>
          </cell>
          <cell r="Q347">
            <v>1925</v>
          </cell>
          <cell r="R347">
            <v>2023</v>
          </cell>
        </row>
        <row r="348">
          <cell r="O348" t="str">
            <v>PHOTOCURE ASA</v>
          </cell>
          <cell r="P348" t="str">
            <v>NOK</v>
          </cell>
          <cell r="Q348">
            <v>1993</v>
          </cell>
          <cell r="R348">
            <v>2023</v>
          </cell>
        </row>
        <row r="349">
          <cell r="O349" t="str">
            <v>PHOTOCURE ASA</v>
          </cell>
          <cell r="P349" t="str">
            <v>NOK</v>
          </cell>
          <cell r="Q349">
            <v>1993</v>
          </cell>
          <cell r="R349">
            <v>2023</v>
          </cell>
        </row>
        <row r="350">
          <cell r="O350" t="str">
            <v>BORGESTAD ASA</v>
          </cell>
          <cell r="P350" t="str">
            <v>NOK</v>
          </cell>
          <cell r="Q350">
            <v>1904</v>
          </cell>
          <cell r="R350">
            <v>2023</v>
          </cell>
        </row>
        <row r="351">
          <cell r="O351" t="str">
            <v>BORGESTAD ASA</v>
          </cell>
          <cell r="P351" t="str">
            <v>NOK</v>
          </cell>
          <cell r="Q351">
            <v>1904</v>
          </cell>
          <cell r="R351">
            <v>2023</v>
          </cell>
        </row>
        <row r="352">
          <cell r="O352" t="str">
            <v>EUROPRIS ASA</v>
          </cell>
          <cell r="P352" t="str">
            <v xml:space="preserve">NOK </v>
          </cell>
          <cell r="Q352">
            <v>1992</v>
          </cell>
          <cell r="R352">
            <v>2023</v>
          </cell>
        </row>
        <row r="353">
          <cell r="O353" t="str">
            <v>HEXAGON COMPOSITES ASA</v>
          </cell>
          <cell r="P353" t="str">
            <v>NOK</v>
          </cell>
          <cell r="Q353">
            <v>2000</v>
          </cell>
          <cell r="R353">
            <v>2023</v>
          </cell>
        </row>
        <row r="354">
          <cell r="O354" t="str">
            <v>AUSTEVOLL SEAFOOD ASA</v>
          </cell>
          <cell r="P354" t="str">
            <v>NOK</v>
          </cell>
          <cell r="Q354">
            <v>1981</v>
          </cell>
          <cell r="R354">
            <v>2023</v>
          </cell>
        </row>
        <row r="355">
          <cell r="O355" t="str">
            <v>B2HOLDING ASA</v>
          </cell>
          <cell r="P355" t="str">
            <v>NOK</v>
          </cell>
          <cell r="Q355">
            <v>2008</v>
          </cell>
          <cell r="R355">
            <v>2023</v>
          </cell>
        </row>
        <row r="356">
          <cell r="O356" t="str">
            <v>B2HOLDING ASA</v>
          </cell>
          <cell r="P356" t="str">
            <v>NOK</v>
          </cell>
          <cell r="Q356">
            <v>2008</v>
          </cell>
          <cell r="R356">
            <v>2023</v>
          </cell>
        </row>
        <row r="357">
          <cell r="O357" t="str">
            <v>MULTICONSULT ASA</v>
          </cell>
          <cell r="P357" t="str">
            <v>NOK</v>
          </cell>
          <cell r="Q357">
            <v>1908</v>
          </cell>
          <cell r="R357">
            <v>2023</v>
          </cell>
        </row>
        <row r="358">
          <cell r="O358" t="str">
            <v>AUSTEVOLL SEAFOOD ASA</v>
          </cell>
          <cell r="P358" t="str">
            <v>NOK</v>
          </cell>
          <cell r="Q358">
            <v>1981</v>
          </cell>
          <cell r="R358">
            <v>2023</v>
          </cell>
        </row>
        <row r="359">
          <cell r="O359" t="str">
            <v>LEROY SEAFOOD GROUP ASA</v>
          </cell>
          <cell r="P359" t="str">
            <v>NOK</v>
          </cell>
          <cell r="Q359">
            <v>1899</v>
          </cell>
          <cell r="R359">
            <v>2023</v>
          </cell>
        </row>
        <row r="360">
          <cell r="O360" t="str">
            <v>BORREGAARD ASA</v>
          </cell>
          <cell r="P360" t="str">
            <v>NOK</v>
          </cell>
          <cell r="Q360">
            <v>1889</v>
          </cell>
          <cell r="R360">
            <v>2023</v>
          </cell>
        </row>
        <row r="361">
          <cell r="O361" t="str">
            <v>KITRON ASA</v>
          </cell>
          <cell r="P361" t="str">
            <v>NOK</v>
          </cell>
          <cell r="Q361">
            <v>1960</v>
          </cell>
          <cell r="R361">
            <v>2023</v>
          </cell>
        </row>
        <row r="362">
          <cell r="O362" t="str">
            <v>VISTIN PHARMA ASA</v>
          </cell>
          <cell r="P362" t="str">
            <v>NOK</v>
          </cell>
          <cell r="Q362">
            <v>1969</v>
          </cell>
          <cell r="R362">
            <v>2023</v>
          </cell>
        </row>
        <row r="363">
          <cell r="O363" t="str">
            <v>SCANA ASA</v>
          </cell>
          <cell r="P363" t="str">
            <v>NOK</v>
          </cell>
          <cell r="Q363">
            <v>1646</v>
          </cell>
          <cell r="R363">
            <v>2023</v>
          </cell>
        </row>
        <row r="364">
          <cell r="O364" t="str">
            <v>IDEX BIOMETRICS ASA</v>
          </cell>
          <cell r="P364" t="str">
            <v>USD</v>
          </cell>
          <cell r="Q364">
            <v>1996</v>
          </cell>
          <cell r="R364">
            <v>2023</v>
          </cell>
        </row>
        <row r="365">
          <cell r="O365" t="str">
            <v>OCEANTEAM ASA</v>
          </cell>
          <cell r="P365" t="str">
            <v>USD</v>
          </cell>
          <cell r="Q365">
            <v>2005</v>
          </cell>
          <cell r="R365">
            <v>2023</v>
          </cell>
        </row>
        <row r="366">
          <cell r="O366" t="str">
            <v>GC RIEBER SHIPPING ASA</v>
          </cell>
          <cell r="P366" t="str">
            <v>NOK</v>
          </cell>
          <cell r="Q366">
            <v>1981</v>
          </cell>
          <cell r="R366">
            <v>2023</v>
          </cell>
        </row>
        <row r="367">
          <cell r="O367" t="str">
            <v>NORDIC SEMICONDUCTOR</v>
          </cell>
          <cell r="P367" t="str">
            <v>USD</v>
          </cell>
          <cell r="Q367">
            <v>1983</v>
          </cell>
          <cell r="R367">
            <v>2023</v>
          </cell>
        </row>
        <row r="368">
          <cell r="O368" t="str">
            <v>AKVA GROUP ASA</v>
          </cell>
          <cell r="P368" t="str">
            <v>NOK</v>
          </cell>
          <cell r="Q368">
            <v>2006</v>
          </cell>
          <cell r="R368">
            <v>2023</v>
          </cell>
        </row>
        <row r="369">
          <cell r="O369" t="str">
            <v>ELECTROMAGNETIC GEOSERV</v>
          </cell>
          <cell r="P369" t="str">
            <v>USD</v>
          </cell>
          <cell r="Q369">
            <v>2002</v>
          </cell>
          <cell r="R369">
            <v>2023</v>
          </cell>
        </row>
        <row r="370">
          <cell r="O370" t="str">
            <v>SCATEC ASA</v>
          </cell>
          <cell r="P370" t="str">
            <v>NOK</v>
          </cell>
          <cell r="Q370">
            <v>2007</v>
          </cell>
          <cell r="R370">
            <v>2023</v>
          </cell>
        </row>
        <row r="371">
          <cell r="O371" t="str">
            <v>POLARIS MEDIA ASA</v>
          </cell>
          <cell r="P371" t="str">
            <v>NOK</v>
          </cell>
          <cell r="Q371">
            <v>2008</v>
          </cell>
          <cell r="R371">
            <v>2023</v>
          </cell>
        </row>
        <row r="372">
          <cell r="O372" t="str">
            <v>VEIDEKKE A/S</v>
          </cell>
          <cell r="P372" t="str">
            <v>NOK</v>
          </cell>
          <cell r="Q372">
            <v>1936</v>
          </cell>
          <cell r="R372">
            <v>2023</v>
          </cell>
        </row>
        <row r="373">
          <cell r="O373" t="str">
            <v>NORDIC SEMICONDUCTOR</v>
          </cell>
          <cell r="P373" t="str">
            <v>USD</v>
          </cell>
          <cell r="Q373">
            <v>1983</v>
          </cell>
          <cell r="R373">
            <v>2023</v>
          </cell>
        </row>
        <row r="374">
          <cell r="O374" t="str">
            <v>NAVAMEDIC ASA</v>
          </cell>
          <cell r="P374" t="str">
            <v>NOK</v>
          </cell>
          <cell r="Q374">
            <v>2002</v>
          </cell>
          <cell r="R374">
            <v>2023</v>
          </cell>
        </row>
        <row r="375">
          <cell r="O375" t="str">
            <v>Q-FREE ASA</v>
          </cell>
          <cell r="P375" t="str">
            <v>NOK</v>
          </cell>
          <cell r="Q375">
            <v>1984</v>
          </cell>
          <cell r="R375">
            <v>2023</v>
          </cell>
        </row>
        <row r="376">
          <cell r="O376" t="str">
            <v>NORDIC SEMICONDUCTOR</v>
          </cell>
          <cell r="P376" t="str">
            <v>USD</v>
          </cell>
          <cell r="Q376">
            <v>1983</v>
          </cell>
          <cell r="R376">
            <v>2023</v>
          </cell>
        </row>
        <row r="377">
          <cell r="O377" t="str">
            <v>SATS ASA</v>
          </cell>
          <cell r="P377" t="str">
            <v>NOK</v>
          </cell>
          <cell r="Q377">
            <v>1995</v>
          </cell>
          <cell r="R377">
            <v>2023</v>
          </cell>
        </row>
        <row r="378">
          <cell r="O378" t="str">
            <v>PROSAFE SE</v>
          </cell>
          <cell r="P378" t="str">
            <v>USD</v>
          </cell>
          <cell r="Q378">
            <v>1997</v>
          </cell>
          <cell r="R378">
            <v>2023</v>
          </cell>
        </row>
        <row r="379">
          <cell r="O379" t="str">
            <v>EUROPRIS ASA</v>
          </cell>
          <cell r="P379" t="str">
            <v xml:space="preserve">NOK </v>
          </cell>
          <cell r="Q379">
            <v>1992</v>
          </cell>
          <cell r="R379">
            <v>2023</v>
          </cell>
        </row>
        <row r="380">
          <cell r="O380" t="str">
            <v>EUROPRIS ASA</v>
          </cell>
          <cell r="P380" t="str">
            <v xml:space="preserve">NOK </v>
          </cell>
          <cell r="Q380">
            <v>1992</v>
          </cell>
          <cell r="R380">
            <v>2023</v>
          </cell>
        </row>
        <row r="381">
          <cell r="O381" t="str">
            <v>AKASTOR ASA</v>
          </cell>
          <cell r="P381" t="str">
            <v>NOK</v>
          </cell>
          <cell r="Q381">
            <v>1841</v>
          </cell>
          <cell r="R381">
            <v>2023</v>
          </cell>
        </row>
        <row r="382">
          <cell r="O382" t="str">
            <v>Q-FREE ASA</v>
          </cell>
          <cell r="P382" t="str">
            <v>NOK</v>
          </cell>
          <cell r="Q382">
            <v>1984</v>
          </cell>
          <cell r="R382">
            <v>2023</v>
          </cell>
        </row>
        <row r="383">
          <cell r="O383" t="str">
            <v>BORREGAARD ASA</v>
          </cell>
          <cell r="P383" t="str">
            <v>NOK</v>
          </cell>
          <cell r="Q383">
            <v>1889</v>
          </cell>
          <cell r="R383">
            <v>2023</v>
          </cell>
        </row>
        <row r="384">
          <cell r="O384" t="str">
            <v>SALMAR ASA</v>
          </cell>
          <cell r="P384" t="str">
            <v>NOK</v>
          </cell>
          <cell r="Q384">
            <v>1991</v>
          </cell>
          <cell r="R384">
            <v>2023</v>
          </cell>
        </row>
        <row r="385">
          <cell r="O385" t="str">
            <v>NAVAMEDIC ASA</v>
          </cell>
          <cell r="P385" t="str">
            <v>NOK</v>
          </cell>
          <cell r="Q385">
            <v>2002</v>
          </cell>
          <cell r="R385">
            <v>2023</v>
          </cell>
        </row>
        <row r="386">
          <cell r="O386" t="str">
            <v>ITERA ASA</v>
          </cell>
          <cell r="P386" t="str">
            <v>NOK</v>
          </cell>
          <cell r="Q386">
            <v>1995</v>
          </cell>
          <cell r="R386">
            <v>2023</v>
          </cell>
        </row>
        <row r="387">
          <cell r="O387" t="str">
            <v>NORDIC SEMICONDUCTOR</v>
          </cell>
          <cell r="P387" t="str">
            <v>USD</v>
          </cell>
          <cell r="Q387">
            <v>1983</v>
          </cell>
          <cell r="R387">
            <v>2023</v>
          </cell>
        </row>
        <row r="388">
          <cell r="O388" t="str">
            <v>VEIDEKKE A/S</v>
          </cell>
          <cell r="P388" t="str">
            <v>NOK</v>
          </cell>
          <cell r="Q388">
            <v>1936</v>
          </cell>
          <cell r="R388">
            <v>2023</v>
          </cell>
        </row>
        <row r="389">
          <cell r="O389" t="str">
            <v>DNO ASA</v>
          </cell>
          <cell r="P389" t="str">
            <v>USD</v>
          </cell>
          <cell r="Q389">
            <v>1971</v>
          </cell>
          <cell r="R389">
            <v>2023</v>
          </cell>
        </row>
        <row r="390">
          <cell r="O390" t="str">
            <v>POLARIS MEDIA ASA</v>
          </cell>
          <cell r="P390" t="str">
            <v>NOK</v>
          </cell>
          <cell r="Q390">
            <v>2008</v>
          </cell>
          <cell r="R390">
            <v>2023</v>
          </cell>
        </row>
        <row r="391">
          <cell r="O391" t="str">
            <v>BOUVET ASA</v>
          </cell>
          <cell r="P391" t="str">
            <v>NOK</v>
          </cell>
          <cell r="Q391">
            <v>1995</v>
          </cell>
          <cell r="R391">
            <v>2023</v>
          </cell>
        </row>
        <row r="392">
          <cell r="O392" t="str">
            <v>KITRON ASA</v>
          </cell>
          <cell r="P392" t="str">
            <v>NOK</v>
          </cell>
          <cell r="Q392">
            <v>1960</v>
          </cell>
          <cell r="R392">
            <v>2023</v>
          </cell>
        </row>
        <row r="393">
          <cell r="O393" t="str">
            <v>OCEANTEAM ASA</v>
          </cell>
          <cell r="P393" t="str">
            <v>USD</v>
          </cell>
          <cell r="Q393">
            <v>2005</v>
          </cell>
          <cell r="R393">
            <v>2023</v>
          </cell>
        </row>
        <row r="394">
          <cell r="O394" t="str">
            <v>POLARIS MEDIA ASA</v>
          </cell>
          <cell r="P394" t="str">
            <v>NOK</v>
          </cell>
          <cell r="Q394">
            <v>2008</v>
          </cell>
          <cell r="R394">
            <v>2023</v>
          </cell>
        </row>
        <row r="395">
          <cell r="O395" t="str">
            <v>SCATEC ASA</v>
          </cell>
          <cell r="P395" t="str">
            <v>NOK</v>
          </cell>
          <cell r="Q395">
            <v>2007</v>
          </cell>
          <cell r="R395">
            <v>2023</v>
          </cell>
        </row>
        <row r="396">
          <cell r="O396" t="str">
            <v>BORREGAARD ASA</v>
          </cell>
          <cell r="P396" t="str">
            <v>NOK</v>
          </cell>
          <cell r="Q396">
            <v>1889</v>
          </cell>
          <cell r="R396">
            <v>2023</v>
          </cell>
        </row>
        <row r="397">
          <cell r="O397" t="str">
            <v>SOLSTAD OFFSHORE ASA</v>
          </cell>
          <cell r="P397" t="str">
            <v>NOK</v>
          </cell>
          <cell r="Q397">
            <v>1964</v>
          </cell>
          <cell r="R397">
            <v>2023</v>
          </cell>
        </row>
        <row r="398">
          <cell r="O398" t="str">
            <v>DOF ASA</v>
          </cell>
          <cell r="P398" t="str">
            <v>NOK</v>
          </cell>
          <cell r="Q398">
            <v>1991</v>
          </cell>
          <cell r="R398">
            <v>2023</v>
          </cell>
        </row>
        <row r="399">
          <cell r="O399" t="str">
            <v>PROSAFE SE</v>
          </cell>
          <cell r="P399" t="str">
            <v>USD</v>
          </cell>
          <cell r="Q399">
            <v>1997</v>
          </cell>
          <cell r="R399">
            <v>2023</v>
          </cell>
        </row>
        <row r="400">
          <cell r="O400" t="str">
            <v>ITERA ASA</v>
          </cell>
          <cell r="P400" t="str">
            <v>NOK</v>
          </cell>
          <cell r="Q400">
            <v>1995</v>
          </cell>
          <cell r="R400">
            <v>2023</v>
          </cell>
        </row>
        <row r="401">
          <cell r="O401" t="str">
            <v>KITRON ASA</v>
          </cell>
          <cell r="P401" t="str">
            <v>NOK</v>
          </cell>
          <cell r="Q401">
            <v>1960</v>
          </cell>
          <cell r="R401">
            <v>2023</v>
          </cell>
        </row>
        <row r="402">
          <cell r="O402" t="str">
            <v>LEROY SEAFOOD GROUP ASA</v>
          </cell>
          <cell r="P402" t="str">
            <v>NOK</v>
          </cell>
          <cell r="Q402">
            <v>1899</v>
          </cell>
          <cell r="R402">
            <v>2023</v>
          </cell>
        </row>
        <row r="403">
          <cell r="O403" t="str">
            <v>PANORO ENERGY ASA</v>
          </cell>
          <cell r="P403" t="str">
            <v>USD</v>
          </cell>
          <cell r="Q403">
            <v>2009</v>
          </cell>
          <cell r="R403">
            <v>2023</v>
          </cell>
        </row>
        <row r="404">
          <cell r="O404" t="str">
            <v>BYGGMA ASA</v>
          </cell>
          <cell r="P404" t="str">
            <v>NOK</v>
          </cell>
          <cell r="Q404">
            <v>1997</v>
          </cell>
          <cell r="R404">
            <v>2023</v>
          </cell>
        </row>
        <row r="405">
          <cell r="O405" t="str">
            <v>B2HOLDING ASA</v>
          </cell>
          <cell r="P405" t="str">
            <v>NOK</v>
          </cell>
          <cell r="Q405">
            <v>2008</v>
          </cell>
          <cell r="R405">
            <v>2023</v>
          </cell>
        </row>
        <row r="406">
          <cell r="O406" t="str">
            <v>NEL ASA</v>
          </cell>
          <cell r="P406" t="str">
            <v>NOK</v>
          </cell>
          <cell r="Q406">
            <v>1927</v>
          </cell>
          <cell r="R406">
            <v>2023</v>
          </cell>
        </row>
        <row r="407">
          <cell r="O407" t="str">
            <v>CRAYON GROUP HOLDING ASA</v>
          </cell>
          <cell r="P407" t="str">
            <v xml:space="preserve">NOK </v>
          </cell>
          <cell r="Q407">
            <v>2002</v>
          </cell>
          <cell r="R407">
            <v>2023</v>
          </cell>
        </row>
        <row r="408">
          <cell r="O408" t="str">
            <v>BOUVET ASA</v>
          </cell>
          <cell r="P408" t="str">
            <v>NOK</v>
          </cell>
          <cell r="Q408">
            <v>1995</v>
          </cell>
          <cell r="R408">
            <v>2023</v>
          </cell>
        </row>
        <row r="409">
          <cell r="O409" t="str">
            <v>NRC GROUP ASA</v>
          </cell>
          <cell r="P409" t="str">
            <v>NOK</v>
          </cell>
          <cell r="Q409">
            <v>1995</v>
          </cell>
          <cell r="R409">
            <v>2023</v>
          </cell>
        </row>
        <row r="410">
          <cell r="O410" t="str">
            <v>DOF ASA</v>
          </cell>
          <cell r="P410" t="str">
            <v>NOK</v>
          </cell>
          <cell r="Q410">
            <v>1991</v>
          </cell>
          <cell r="R410">
            <v>2023</v>
          </cell>
        </row>
        <row r="411">
          <cell r="O411" t="str">
            <v>NRC GROUP ASA</v>
          </cell>
          <cell r="P411" t="str">
            <v>NOK</v>
          </cell>
          <cell r="Q411">
            <v>1995</v>
          </cell>
          <cell r="R411">
            <v>2023</v>
          </cell>
        </row>
        <row r="412">
          <cell r="O412" t="str">
            <v>GRIEG SEAFOOD AS</v>
          </cell>
          <cell r="P412" t="str">
            <v>NOK</v>
          </cell>
          <cell r="Q412">
            <v>1992</v>
          </cell>
          <cell r="R412">
            <v>2023</v>
          </cell>
        </row>
        <row r="413">
          <cell r="O413" t="str">
            <v>KID ASA</v>
          </cell>
          <cell r="P413" t="str">
            <v>NOK</v>
          </cell>
          <cell r="Q413">
            <v>1937</v>
          </cell>
          <cell r="R413">
            <v>2023</v>
          </cell>
        </row>
        <row r="414">
          <cell r="O414" t="str">
            <v>AMSC ASA</v>
          </cell>
          <cell r="P414" t="str">
            <v>USD</v>
          </cell>
          <cell r="Q414">
            <v>1996</v>
          </cell>
          <cell r="R414">
            <v>2023</v>
          </cell>
        </row>
        <row r="415">
          <cell r="O415" t="str">
            <v>VEIDEKKE A/S</v>
          </cell>
          <cell r="P415" t="str">
            <v>NOK</v>
          </cell>
          <cell r="Q415">
            <v>1936</v>
          </cell>
          <cell r="R415">
            <v>2023</v>
          </cell>
        </row>
        <row r="416">
          <cell r="O416" t="str">
            <v>MORROW BANK ASA</v>
          </cell>
          <cell r="P416" t="str">
            <v>NOK</v>
          </cell>
          <cell r="Q416">
            <v>2012</v>
          </cell>
          <cell r="R416">
            <v>2023</v>
          </cell>
        </row>
        <row r="417">
          <cell r="O417" t="str">
            <v>MORROW BANK ASA</v>
          </cell>
          <cell r="P417" t="str">
            <v>NOK</v>
          </cell>
          <cell r="Q417">
            <v>2012</v>
          </cell>
          <cell r="R417">
            <v>2023</v>
          </cell>
        </row>
        <row r="418">
          <cell r="O418" t="str">
            <v>POLARIS MEDIA ASA</v>
          </cell>
          <cell r="P418" t="str">
            <v>NOK</v>
          </cell>
          <cell r="Q418">
            <v>2008</v>
          </cell>
          <cell r="R418">
            <v>2023</v>
          </cell>
        </row>
        <row r="419">
          <cell r="O419" t="str">
            <v>BORREGAARD ASA</v>
          </cell>
          <cell r="P419" t="str">
            <v>NOK</v>
          </cell>
          <cell r="Q419">
            <v>1889</v>
          </cell>
          <cell r="R419">
            <v>2023</v>
          </cell>
        </row>
        <row r="420">
          <cell r="O420" t="str">
            <v>POLARIS MEDIA ASA</v>
          </cell>
          <cell r="P420" t="str">
            <v>NOK</v>
          </cell>
          <cell r="Q420">
            <v>2008</v>
          </cell>
          <cell r="R420">
            <v>2023</v>
          </cell>
        </row>
        <row r="421">
          <cell r="O421" t="str">
            <v>SCATEC ASA</v>
          </cell>
          <cell r="P421" t="str">
            <v>NOK</v>
          </cell>
          <cell r="Q421">
            <v>2007</v>
          </cell>
          <cell r="R421">
            <v>2023</v>
          </cell>
        </row>
        <row r="422">
          <cell r="O422" t="str">
            <v>ABL GROUP ASA</v>
          </cell>
          <cell r="P422" t="str">
            <v>USD</v>
          </cell>
          <cell r="Q422">
            <v>2014</v>
          </cell>
          <cell r="R422">
            <v>2023</v>
          </cell>
        </row>
        <row r="423">
          <cell r="O423" t="str">
            <v>PARETO BANK ASA</v>
          </cell>
          <cell r="P423" t="str">
            <v>NOK</v>
          </cell>
          <cell r="Q423">
            <v>2007</v>
          </cell>
          <cell r="R423">
            <v>2023</v>
          </cell>
        </row>
        <row r="424">
          <cell r="O424" t="str">
            <v>Q-FREE ASA</v>
          </cell>
          <cell r="P424" t="str">
            <v>NOK</v>
          </cell>
          <cell r="Q424">
            <v>1984</v>
          </cell>
          <cell r="R424">
            <v>2023</v>
          </cell>
        </row>
        <row r="425">
          <cell r="O425" t="str">
            <v>SCANA ASA</v>
          </cell>
          <cell r="P425" t="str">
            <v>NOK</v>
          </cell>
          <cell r="Q425">
            <v>1646</v>
          </cell>
          <cell r="R425">
            <v>2023</v>
          </cell>
        </row>
        <row r="426">
          <cell r="O426" t="str">
            <v>BOUVET ASA</v>
          </cell>
          <cell r="P426" t="str">
            <v>NOK</v>
          </cell>
          <cell r="Q426">
            <v>1995</v>
          </cell>
          <cell r="R426">
            <v>2023</v>
          </cell>
        </row>
        <row r="427">
          <cell r="O427" t="str">
            <v>KID ASA</v>
          </cell>
          <cell r="P427" t="str">
            <v>NOK</v>
          </cell>
          <cell r="Q427">
            <v>1937</v>
          </cell>
          <cell r="R427">
            <v>2023</v>
          </cell>
        </row>
        <row r="428">
          <cell r="O428" t="str">
            <v>DOF ASA</v>
          </cell>
          <cell r="P428" t="str">
            <v>NOK</v>
          </cell>
          <cell r="Q428">
            <v>1991</v>
          </cell>
          <cell r="R428">
            <v>2023</v>
          </cell>
        </row>
        <row r="429">
          <cell r="O429" t="str">
            <v>VEIDEKKE A/S</v>
          </cell>
          <cell r="P429" t="str">
            <v>NOK</v>
          </cell>
          <cell r="Q429">
            <v>1936</v>
          </cell>
          <cell r="R429">
            <v>2023</v>
          </cell>
        </row>
        <row r="430">
          <cell r="O430" t="str">
            <v>SAGA PURE ASA</v>
          </cell>
          <cell r="P430" t="str">
            <v>NOK</v>
          </cell>
          <cell r="Q430">
            <v>2010</v>
          </cell>
          <cell r="R430">
            <v>2023</v>
          </cell>
        </row>
        <row r="431">
          <cell r="O431" t="str">
            <v>PANORO ENERGY ASA</v>
          </cell>
          <cell r="P431" t="str">
            <v>USD</v>
          </cell>
          <cell r="Q431">
            <v>2009</v>
          </cell>
          <cell r="R431">
            <v>2023</v>
          </cell>
        </row>
        <row r="432">
          <cell r="O432" t="str">
            <v>MEDISTIM ASA</v>
          </cell>
          <cell r="P432" t="str">
            <v>NOK</v>
          </cell>
          <cell r="Q432">
            <v>1984</v>
          </cell>
          <cell r="R432">
            <v>2023</v>
          </cell>
        </row>
        <row r="433">
          <cell r="O433" t="str">
            <v>CIRCIO HOLDING ASA</v>
          </cell>
          <cell r="P433" t="str">
            <v>NOK</v>
          </cell>
          <cell r="Q433">
            <v>2010</v>
          </cell>
          <cell r="R433">
            <v>2023</v>
          </cell>
        </row>
        <row r="434">
          <cell r="O434" t="str">
            <v>MEDISTIM ASA</v>
          </cell>
          <cell r="P434" t="str">
            <v>NOK</v>
          </cell>
          <cell r="Q434">
            <v>1984</v>
          </cell>
          <cell r="R434">
            <v>2023</v>
          </cell>
        </row>
        <row r="435">
          <cell r="O435" t="str">
            <v>PARETO BANK ASA</v>
          </cell>
          <cell r="P435" t="str">
            <v>NOK</v>
          </cell>
          <cell r="Q435">
            <v>2007</v>
          </cell>
          <cell r="R435">
            <v>2023</v>
          </cell>
        </row>
        <row r="436">
          <cell r="O436" t="str">
            <v>CRAYON GROUP HOLDING ASA</v>
          </cell>
          <cell r="P436" t="str">
            <v xml:space="preserve">NOK </v>
          </cell>
          <cell r="Q436">
            <v>2002</v>
          </cell>
          <cell r="R436">
            <v>2023</v>
          </cell>
        </row>
        <row r="437">
          <cell r="O437" t="str">
            <v>VEIDEKKE A/S</v>
          </cell>
          <cell r="P437" t="str">
            <v>NOK</v>
          </cell>
          <cell r="Q437">
            <v>1936</v>
          </cell>
          <cell r="R437">
            <v>2023</v>
          </cell>
        </row>
        <row r="438">
          <cell r="O438" t="str">
            <v>KID ASA</v>
          </cell>
          <cell r="P438" t="str">
            <v>NOK</v>
          </cell>
          <cell r="Q438">
            <v>1937</v>
          </cell>
          <cell r="R438">
            <v>2023</v>
          </cell>
        </row>
        <row r="439">
          <cell r="O439" t="str">
            <v>POLARIS MEDIA ASA</v>
          </cell>
          <cell r="P439" t="str">
            <v>NOK</v>
          </cell>
          <cell r="Q439">
            <v>2008</v>
          </cell>
          <cell r="R439">
            <v>2023</v>
          </cell>
        </row>
        <row r="440">
          <cell r="O440" t="str">
            <v>VISTIN PHARMA ASA</v>
          </cell>
          <cell r="P440" t="str">
            <v>NOK</v>
          </cell>
          <cell r="Q440">
            <v>1969</v>
          </cell>
          <cell r="R440">
            <v>2023</v>
          </cell>
        </row>
        <row r="441">
          <cell r="O441" t="str">
            <v>PROSAFE SE</v>
          </cell>
          <cell r="P441" t="str">
            <v>USD</v>
          </cell>
          <cell r="Q441">
            <v>1997</v>
          </cell>
          <cell r="R441">
            <v>2023</v>
          </cell>
        </row>
        <row r="442">
          <cell r="O442" t="str">
            <v>AMSC ASA</v>
          </cell>
          <cell r="P442" t="str">
            <v>USD</v>
          </cell>
          <cell r="Q442">
            <v>1996</v>
          </cell>
          <cell r="R442">
            <v>2023</v>
          </cell>
        </row>
        <row r="443">
          <cell r="O443" t="str">
            <v>AMSC ASA</v>
          </cell>
          <cell r="P443" t="str">
            <v>USD</v>
          </cell>
          <cell r="Q443">
            <v>1996</v>
          </cell>
          <cell r="R443">
            <v>2023</v>
          </cell>
        </row>
        <row r="444">
          <cell r="O444" t="str">
            <v>PARETO BANK ASA</v>
          </cell>
          <cell r="P444" t="str">
            <v>NOK</v>
          </cell>
          <cell r="Q444">
            <v>2007</v>
          </cell>
          <cell r="R444">
            <v>2023</v>
          </cell>
        </row>
        <row r="445">
          <cell r="O445" t="str">
            <v>AMSC ASA</v>
          </cell>
          <cell r="P445" t="str">
            <v>USD</v>
          </cell>
          <cell r="Q445">
            <v>1996</v>
          </cell>
          <cell r="R445">
            <v>2023</v>
          </cell>
        </row>
        <row r="446">
          <cell r="O446" t="str">
            <v>NEL ASA</v>
          </cell>
          <cell r="P446" t="str">
            <v>NOK</v>
          </cell>
          <cell r="Q446">
            <v>1927</v>
          </cell>
          <cell r="R446">
            <v>2023</v>
          </cell>
        </row>
        <row r="447">
          <cell r="O447" t="str">
            <v>MULTICONSULT ASA</v>
          </cell>
          <cell r="P447" t="str">
            <v>NOK</v>
          </cell>
          <cell r="Q447">
            <v>1908</v>
          </cell>
          <cell r="R447">
            <v>2023</v>
          </cell>
        </row>
        <row r="448">
          <cell r="O448" t="str">
            <v>NAVAMEDIC ASA</v>
          </cell>
          <cell r="P448" t="str">
            <v>NOK</v>
          </cell>
          <cell r="Q448">
            <v>2002</v>
          </cell>
          <cell r="R448">
            <v>2023</v>
          </cell>
        </row>
        <row r="449">
          <cell r="O449" t="str">
            <v>AKVA GROUP ASA</v>
          </cell>
          <cell r="P449" t="str">
            <v>NOK</v>
          </cell>
          <cell r="Q449">
            <v>2006</v>
          </cell>
          <cell r="R449">
            <v>2023</v>
          </cell>
        </row>
        <row r="450">
          <cell r="O450" t="str">
            <v>NRC GROUP ASA</v>
          </cell>
          <cell r="P450" t="str">
            <v>NOK</v>
          </cell>
          <cell r="Q450">
            <v>1995</v>
          </cell>
          <cell r="R450">
            <v>2023</v>
          </cell>
        </row>
        <row r="451">
          <cell r="O451" t="str">
            <v>VISTIN PHARMA ASA</v>
          </cell>
          <cell r="P451" t="str">
            <v>NOK</v>
          </cell>
          <cell r="Q451">
            <v>1969</v>
          </cell>
          <cell r="R451">
            <v>2023</v>
          </cell>
        </row>
        <row r="452">
          <cell r="O452" t="str">
            <v>ELECTROMAGNETIC GEOSERV</v>
          </cell>
          <cell r="P452" t="str">
            <v>USD</v>
          </cell>
          <cell r="Q452">
            <v>2002</v>
          </cell>
          <cell r="R452">
            <v>2023</v>
          </cell>
        </row>
        <row r="453">
          <cell r="O453" t="str">
            <v>GYLDENDAL ASA</v>
          </cell>
          <cell r="P453" t="str">
            <v>NOK</v>
          </cell>
          <cell r="Q453">
            <v>1925</v>
          </cell>
          <cell r="R453">
            <v>2023</v>
          </cell>
        </row>
        <row r="454">
          <cell r="O454" t="str">
            <v>CIRCIO HOLDING ASA</v>
          </cell>
          <cell r="P454" t="str">
            <v>NOK</v>
          </cell>
          <cell r="Q454">
            <v>2010</v>
          </cell>
          <cell r="R454">
            <v>2023</v>
          </cell>
        </row>
        <row r="455">
          <cell r="O455" t="str">
            <v>GC RIEBER SHIPPING ASA</v>
          </cell>
          <cell r="P455" t="str">
            <v>NOK</v>
          </cell>
          <cell r="Q455">
            <v>1981</v>
          </cell>
          <cell r="R455">
            <v>2023</v>
          </cell>
        </row>
        <row r="456">
          <cell r="O456" t="str">
            <v>PROSAFE SE</v>
          </cell>
          <cell r="P456" t="str">
            <v>USD</v>
          </cell>
          <cell r="Q456">
            <v>1997</v>
          </cell>
          <cell r="R456">
            <v>2023</v>
          </cell>
        </row>
        <row r="457">
          <cell r="O457" t="str">
            <v>CRAYON GROUP HOLDING ASA</v>
          </cell>
          <cell r="P457" t="str">
            <v xml:space="preserve">NOK </v>
          </cell>
          <cell r="Q457">
            <v>2002</v>
          </cell>
          <cell r="R457">
            <v>2023</v>
          </cell>
        </row>
        <row r="458">
          <cell r="O458" t="str">
            <v>STRONGPOINT ASA</v>
          </cell>
          <cell r="P458" t="str">
            <v>NOK</v>
          </cell>
          <cell r="Q458">
            <v>2000</v>
          </cell>
          <cell r="R458">
            <v>2023</v>
          </cell>
        </row>
        <row r="459">
          <cell r="O459" t="str">
            <v>VISTIN PHARMA ASA</v>
          </cell>
          <cell r="P459" t="str">
            <v>NOK</v>
          </cell>
          <cell r="Q459">
            <v>1969</v>
          </cell>
          <cell r="R459">
            <v>2023</v>
          </cell>
        </row>
        <row r="460">
          <cell r="O460" t="str">
            <v>MORROW BANK ASA</v>
          </cell>
          <cell r="P460" t="str">
            <v>NOK</v>
          </cell>
          <cell r="Q460">
            <v>2012</v>
          </cell>
          <cell r="R460">
            <v>2023</v>
          </cell>
        </row>
        <row r="461">
          <cell r="O461" t="str">
            <v>POLARIS MEDIA ASA</v>
          </cell>
          <cell r="P461" t="str">
            <v>NOK</v>
          </cell>
          <cell r="Q461">
            <v>2008</v>
          </cell>
          <cell r="R461">
            <v>2023</v>
          </cell>
        </row>
        <row r="462">
          <cell r="O462" t="str">
            <v>STRONGPOINT ASA</v>
          </cell>
          <cell r="P462" t="str">
            <v>NOK</v>
          </cell>
          <cell r="Q462">
            <v>2000</v>
          </cell>
          <cell r="R462">
            <v>2023</v>
          </cell>
        </row>
        <row r="463">
          <cell r="O463" t="str">
            <v>BYGGMA ASA</v>
          </cell>
          <cell r="P463" t="str">
            <v>NOK</v>
          </cell>
          <cell r="Q463">
            <v>1997</v>
          </cell>
          <cell r="R463">
            <v>2023</v>
          </cell>
        </row>
        <row r="464">
          <cell r="O464" t="str">
            <v>PARETO BANK ASA</v>
          </cell>
          <cell r="P464" t="str">
            <v>NOK</v>
          </cell>
          <cell r="Q464">
            <v>2007</v>
          </cell>
          <cell r="R464">
            <v>2023</v>
          </cell>
        </row>
        <row r="465">
          <cell r="O465" t="str">
            <v>MULTICONSULT ASA</v>
          </cell>
          <cell r="P465" t="str">
            <v>NOK</v>
          </cell>
          <cell r="Q465">
            <v>1908</v>
          </cell>
          <cell r="R465">
            <v>2023</v>
          </cell>
        </row>
        <row r="466">
          <cell r="O466" t="str">
            <v>BOUVET ASA</v>
          </cell>
          <cell r="P466" t="str">
            <v>NOK</v>
          </cell>
          <cell r="Q466">
            <v>1995</v>
          </cell>
          <cell r="R466">
            <v>2023</v>
          </cell>
        </row>
        <row r="467">
          <cell r="O467" t="str">
            <v>PARETO BANK ASA</v>
          </cell>
          <cell r="P467" t="str">
            <v>NOK</v>
          </cell>
          <cell r="Q467">
            <v>2007</v>
          </cell>
          <cell r="R467">
            <v>2023</v>
          </cell>
        </row>
        <row r="468">
          <cell r="O468" t="str">
            <v>BOUVET ASA</v>
          </cell>
          <cell r="P468" t="str">
            <v>NOK</v>
          </cell>
          <cell r="Q468">
            <v>1995</v>
          </cell>
          <cell r="R468">
            <v>2023</v>
          </cell>
        </row>
        <row r="469">
          <cell r="O469" t="str">
            <v>NEKKAR ASA</v>
          </cell>
          <cell r="P469" t="str">
            <v>NOK</v>
          </cell>
          <cell r="Q469">
            <v>1966</v>
          </cell>
          <cell r="R469">
            <v>2023</v>
          </cell>
        </row>
        <row r="470">
          <cell r="O470" t="str">
            <v>GYLDENDAL ASA</v>
          </cell>
          <cell r="P470" t="str">
            <v>NOK</v>
          </cell>
          <cell r="Q470">
            <v>1925</v>
          </cell>
          <cell r="R470">
            <v>2023</v>
          </cell>
        </row>
        <row r="471">
          <cell r="O471" t="str">
            <v>AMSC ASA</v>
          </cell>
          <cell r="P471" t="str">
            <v>USD</v>
          </cell>
          <cell r="Q471">
            <v>1996</v>
          </cell>
          <cell r="R471">
            <v>2023</v>
          </cell>
        </row>
        <row r="472">
          <cell r="O472" t="str">
            <v>NORDIC SEMICONDUCTOR</v>
          </cell>
          <cell r="P472" t="str">
            <v>USD</v>
          </cell>
          <cell r="Q472">
            <v>1983</v>
          </cell>
          <cell r="R472">
            <v>2023</v>
          </cell>
        </row>
        <row r="473">
          <cell r="O473" t="str">
            <v>NEL ASA</v>
          </cell>
          <cell r="P473" t="str">
            <v>NOK</v>
          </cell>
          <cell r="Q473">
            <v>1927</v>
          </cell>
          <cell r="R473">
            <v>2023</v>
          </cell>
        </row>
        <row r="474">
          <cell r="O474" t="str">
            <v>STRONGPOINT ASA</v>
          </cell>
          <cell r="P474" t="str">
            <v>NOK</v>
          </cell>
          <cell r="Q474">
            <v>2000</v>
          </cell>
          <cell r="R474">
            <v>2023</v>
          </cell>
        </row>
        <row r="475">
          <cell r="O475" t="str">
            <v>MULTICONSULT ASA</v>
          </cell>
          <cell r="P475" t="str">
            <v>NOK</v>
          </cell>
          <cell r="Q475">
            <v>1908</v>
          </cell>
          <cell r="R475">
            <v>2023</v>
          </cell>
        </row>
        <row r="476">
          <cell r="O476" t="str">
            <v>NORDIC SEMICONDUCTOR</v>
          </cell>
          <cell r="P476" t="str">
            <v>USD</v>
          </cell>
          <cell r="Q476">
            <v>1983</v>
          </cell>
          <cell r="R476">
            <v>2023</v>
          </cell>
        </row>
        <row r="477">
          <cell r="O477" t="str">
            <v>BELSHIPS ASA</v>
          </cell>
          <cell r="P477" t="str">
            <v>USD</v>
          </cell>
          <cell r="Q477">
            <v>1981</v>
          </cell>
          <cell r="R477">
            <v>2023</v>
          </cell>
        </row>
        <row r="478">
          <cell r="O478" t="str">
            <v>BYGGMA ASA</v>
          </cell>
          <cell r="P478" t="str">
            <v>NOK</v>
          </cell>
          <cell r="Q478">
            <v>1997</v>
          </cell>
          <cell r="R478">
            <v>2023</v>
          </cell>
        </row>
        <row r="479">
          <cell r="O479" t="str">
            <v>NEL ASA</v>
          </cell>
          <cell r="P479" t="str">
            <v>NOK</v>
          </cell>
          <cell r="Q479">
            <v>1927</v>
          </cell>
          <cell r="R479">
            <v>2023</v>
          </cell>
        </row>
        <row r="480">
          <cell r="O480" t="str">
            <v>B2HOLDING ASA</v>
          </cell>
          <cell r="P480" t="str">
            <v>NOK</v>
          </cell>
          <cell r="Q480">
            <v>2008</v>
          </cell>
          <cell r="R480">
            <v>2023</v>
          </cell>
        </row>
        <row r="481">
          <cell r="O481" t="str">
            <v>GRIEG SEAFOOD AS</v>
          </cell>
          <cell r="P481" t="str">
            <v>NOK</v>
          </cell>
          <cell r="Q481">
            <v>1992</v>
          </cell>
          <cell r="R481">
            <v>2023</v>
          </cell>
        </row>
        <row r="482">
          <cell r="O482" t="str">
            <v>GYLDENDAL ASA</v>
          </cell>
          <cell r="P482" t="str">
            <v>NOK</v>
          </cell>
          <cell r="Q482">
            <v>1925</v>
          </cell>
          <cell r="R482">
            <v>2023</v>
          </cell>
        </row>
        <row r="483">
          <cell r="O483" t="str">
            <v>IDEX BIOMETRICS ASA</v>
          </cell>
          <cell r="P483" t="str">
            <v>USD</v>
          </cell>
          <cell r="Q483">
            <v>1996</v>
          </cell>
          <cell r="R483">
            <v>2023</v>
          </cell>
        </row>
        <row r="484">
          <cell r="O484" t="str">
            <v>BELSHIPS ASA</v>
          </cell>
          <cell r="P484" t="str">
            <v>USD</v>
          </cell>
          <cell r="Q484">
            <v>1981</v>
          </cell>
          <cell r="R484">
            <v>2023</v>
          </cell>
        </row>
        <row r="485">
          <cell r="O485" t="str">
            <v>GC RIEBER SHIPPING ASA</v>
          </cell>
          <cell r="P485" t="str">
            <v>NOK</v>
          </cell>
          <cell r="Q485">
            <v>1981</v>
          </cell>
          <cell r="R485">
            <v>2023</v>
          </cell>
        </row>
        <row r="486">
          <cell r="O486" t="str">
            <v>GC RIEBER SHIPPING ASA</v>
          </cell>
          <cell r="P486" t="str">
            <v>NOK</v>
          </cell>
          <cell r="Q486">
            <v>1981</v>
          </cell>
          <cell r="R486">
            <v>2023</v>
          </cell>
        </row>
        <row r="487">
          <cell r="O487" t="str">
            <v>GYLDENDAL ASA</v>
          </cell>
          <cell r="P487" t="str">
            <v>NOK</v>
          </cell>
          <cell r="Q487">
            <v>1925</v>
          </cell>
          <cell r="R487">
            <v>2023</v>
          </cell>
        </row>
        <row r="488">
          <cell r="O488" t="str">
            <v>PARETO BANK ASA</v>
          </cell>
          <cell r="P488" t="str">
            <v>NOK</v>
          </cell>
          <cell r="Q488">
            <v>2007</v>
          </cell>
          <cell r="R488">
            <v>2023</v>
          </cell>
        </row>
        <row r="489">
          <cell r="O489" t="str">
            <v>BLUENORD ASA</v>
          </cell>
          <cell r="P489" t="str">
            <v>USD</v>
          </cell>
          <cell r="Q489">
            <v>2005</v>
          </cell>
          <cell r="R489">
            <v>2023</v>
          </cell>
        </row>
        <row r="490">
          <cell r="O490" t="str">
            <v>GOODTECH ASA</v>
          </cell>
          <cell r="P490" t="str">
            <v>NOK</v>
          </cell>
          <cell r="Q490">
            <v>1913</v>
          </cell>
          <cell r="R490">
            <v>2023</v>
          </cell>
        </row>
        <row r="491">
          <cell r="O491" t="str">
            <v>Q-FREE ASA</v>
          </cell>
          <cell r="P491" t="str">
            <v>NOK</v>
          </cell>
          <cell r="Q491">
            <v>1984</v>
          </cell>
          <cell r="R491">
            <v>2023</v>
          </cell>
        </row>
        <row r="492">
          <cell r="O492" t="str">
            <v>CIRCIO HOLDING ASA</v>
          </cell>
          <cell r="P492" t="str">
            <v>NOK</v>
          </cell>
          <cell r="Q492">
            <v>2010</v>
          </cell>
          <cell r="R492">
            <v>2023</v>
          </cell>
        </row>
        <row r="493">
          <cell r="O493" t="str">
            <v>ITERA ASA</v>
          </cell>
          <cell r="P493" t="str">
            <v>NOK</v>
          </cell>
          <cell r="Q493">
            <v>1995</v>
          </cell>
          <cell r="R493">
            <v>2023</v>
          </cell>
        </row>
        <row r="494">
          <cell r="O494" t="str">
            <v>BYGGMA ASA</v>
          </cell>
          <cell r="P494" t="str">
            <v>NOK</v>
          </cell>
          <cell r="Q494">
            <v>1997</v>
          </cell>
          <cell r="R494">
            <v>2023</v>
          </cell>
        </row>
        <row r="495">
          <cell r="O495" t="str">
            <v>BELSHIPS ASA</v>
          </cell>
          <cell r="P495" t="str">
            <v>USD</v>
          </cell>
          <cell r="Q495">
            <v>1981</v>
          </cell>
          <cell r="R495">
            <v>2023</v>
          </cell>
        </row>
        <row r="496">
          <cell r="O496" t="str">
            <v>NRC GROUP ASA</v>
          </cell>
          <cell r="P496" t="str">
            <v>NOK</v>
          </cell>
          <cell r="Q496">
            <v>1995</v>
          </cell>
          <cell r="R496">
            <v>2023</v>
          </cell>
        </row>
        <row r="497">
          <cell r="O497" t="str">
            <v>GYLDENDAL ASA</v>
          </cell>
          <cell r="P497" t="str">
            <v>NOK</v>
          </cell>
          <cell r="Q497">
            <v>1925</v>
          </cell>
          <cell r="R497">
            <v>2023</v>
          </cell>
        </row>
        <row r="498">
          <cell r="O498" t="str">
            <v>KID ASA</v>
          </cell>
          <cell r="P498" t="str">
            <v>NOK</v>
          </cell>
          <cell r="Q498">
            <v>1937</v>
          </cell>
          <cell r="R498">
            <v>2023</v>
          </cell>
        </row>
        <row r="499">
          <cell r="O499" t="str">
            <v>ABL GROUP ASA</v>
          </cell>
          <cell r="P499" t="str">
            <v>USD</v>
          </cell>
          <cell r="Q499">
            <v>2014</v>
          </cell>
          <cell r="R499">
            <v>2023</v>
          </cell>
        </row>
        <row r="500">
          <cell r="O500" t="str">
            <v>PHOTOCURE ASA</v>
          </cell>
          <cell r="P500" t="str">
            <v>NOK</v>
          </cell>
          <cell r="Q500">
            <v>1993</v>
          </cell>
          <cell r="R500">
            <v>2023</v>
          </cell>
        </row>
        <row r="501">
          <cell r="O501" t="str">
            <v>Q-FREE ASA</v>
          </cell>
          <cell r="P501" t="str">
            <v>NOK</v>
          </cell>
          <cell r="Q501">
            <v>1984</v>
          </cell>
          <cell r="R501">
            <v>2023</v>
          </cell>
        </row>
        <row r="502">
          <cell r="O502" t="str">
            <v>SALMAR ASA</v>
          </cell>
          <cell r="P502" t="str">
            <v>NOK</v>
          </cell>
          <cell r="Q502">
            <v>1991</v>
          </cell>
          <cell r="R502">
            <v>2023</v>
          </cell>
        </row>
        <row r="503">
          <cell r="O503" t="str">
            <v>ITERA ASA</v>
          </cell>
          <cell r="P503" t="str">
            <v>NOK</v>
          </cell>
          <cell r="Q503">
            <v>1995</v>
          </cell>
          <cell r="R503">
            <v>2023</v>
          </cell>
        </row>
        <row r="504">
          <cell r="O504" t="str">
            <v>MULTICONSULT ASA</v>
          </cell>
          <cell r="P504" t="str">
            <v>NOK</v>
          </cell>
          <cell r="Q504">
            <v>1908</v>
          </cell>
          <cell r="R504">
            <v>2023</v>
          </cell>
        </row>
        <row r="505">
          <cell r="O505" t="str">
            <v>PHOTOCURE ASA</v>
          </cell>
          <cell r="P505" t="str">
            <v>NOK</v>
          </cell>
          <cell r="Q505">
            <v>1993</v>
          </cell>
          <cell r="R505">
            <v>2023</v>
          </cell>
        </row>
        <row r="506">
          <cell r="O506" t="str">
            <v>VISTIN PHARMA ASA</v>
          </cell>
          <cell r="P506" t="str">
            <v>NOK</v>
          </cell>
          <cell r="Q506">
            <v>1969</v>
          </cell>
          <cell r="R506">
            <v>2023</v>
          </cell>
        </row>
        <row r="507">
          <cell r="O507" t="str">
            <v>MEDISTIM ASA</v>
          </cell>
          <cell r="P507" t="str">
            <v>NOK</v>
          </cell>
          <cell r="Q507">
            <v>1984</v>
          </cell>
          <cell r="R507">
            <v>2023</v>
          </cell>
        </row>
        <row r="508">
          <cell r="O508" t="str">
            <v>AKVA GROUP ASA</v>
          </cell>
          <cell r="P508" t="str">
            <v>NOK</v>
          </cell>
          <cell r="Q508">
            <v>2006</v>
          </cell>
          <cell r="R508">
            <v>2023</v>
          </cell>
        </row>
        <row r="509">
          <cell r="O509" t="str">
            <v>BOUVET ASA</v>
          </cell>
          <cell r="P509" t="str">
            <v>NOK</v>
          </cell>
          <cell r="Q509">
            <v>1995</v>
          </cell>
          <cell r="R509">
            <v>2023</v>
          </cell>
        </row>
        <row r="510">
          <cell r="O510" t="str">
            <v>ABL GROUP ASA</v>
          </cell>
          <cell r="P510" t="str">
            <v>USD</v>
          </cell>
          <cell r="Q510">
            <v>2014</v>
          </cell>
          <cell r="R510">
            <v>2023</v>
          </cell>
        </row>
        <row r="511">
          <cell r="O511" t="str">
            <v>STRONGPOINT ASA</v>
          </cell>
          <cell r="P511" t="str">
            <v>NOK</v>
          </cell>
          <cell r="Q511">
            <v>2000</v>
          </cell>
          <cell r="R511">
            <v>2023</v>
          </cell>
        </row>
        <row r="512">
          <cell r="O512" t="str">
            <v>SCANA ASA</v>
          </cell>
          <cell r="P512" t="str">
            <v>NOK</v>
          </cell>
          <cell r="Q512">
            <v>1646</v>
          </cell>
          <cell r="R512">
            <v>2023</v>
          </cell>
        </row>
        <row r="513">
          <cell r="O513" t="str">
            <v>Q-FREE ASA</v>
          </cell>
          <cell r="P513" t="str">
            <v>NOK</v>
          </cell>
          <cell r="Q513">
            <v>1984</v>
          </cell>
          <cell r="R513">
            <v>2023</v>
          </cell>
        </row>
        <row r="514">
          <cell r="O514" t="str">
            <v>CRAYON GROUP HOLDING ASA</v>
          </cell>
          <cell r="P514" t="str">
            <v xml:space="preserve">NOK </v>
          </cell>
          <cell r="Q514">
            <v>2002</v>
          </cell>
          <cell r="R514">
            <v>2023</v>
          </cell>
        </row>
        <row r="515">
          <cell r="O515" t="str">
            <v>ITERA ASA</v>
          </cell>
          <cell r="P515" t="str">
            <v>NOK</v>
          </cell>
          <cell r="Q515">
            <v>1995</v>
          </cell>
          <cell r="R515">
            <v>2023</v>
          </cell>
        </row>
        <row r="516">
          <cell r="O516" t="str">
            <v>ABL GROUP ASA</v>
          </cell>
          <cell r="P516" t="str">
            <v>USD</v>
          </cell>
          <cell r="Q516">
            <v>2014</v>
          </cell>
          <cell r="R516">
            <v>2023</v>
          </cell>
        </row>
        <row r="517">
          <cell r="O517" t="str">
            <v>PCI BIOTECH HOLDING ASA</v>
          </cell>
          <cell r="P517" t="str">
            <v>NOK</v>
          </cell>
          <cell r="Q517">
            <v>2007</v>
          </cell>
          <cell r="R517">
            <v>2023</v>
          </cell>
        </row>
        <row r="518">
          <cell r="O518" t="str">
            <v>VISTIN PHARMA ASA</v>
          </cell>
          <cell r="P518" t="str">
            <v>NOK</v>
          </cell>
          <cell r="Q518">
            <v>1969</v>
          </cell>
          <cell r="R518">
            <v>2023</v>
          </cell>
        </row>
        <row r="519">
          <cell r="O519" t="str">
            <v>BYGGMA ASA</v>
          </cell>
          <cell r="P519" t="str">
            <v>NOK</v>
          </cell>
          <cell r="Q519">
            <v>1997</v>
          </cell>
          <cell r="R519">
            <v>2023</v>
          </cell>
        </row>
        <row r="520">
          <cell r="O520" t="str">
            <v>ITERA ASA</v>
          </cell>
          <cell r="P520" t="str">
            <v>NOK</v>
          </cell>
          <cell r="Q520">
            <v>1995</v>
          </cell>
          <cell r="R520">
            <v>2023</v>
          </cell>
        </row>
        <row r="521">
          <cell r="O521" t="str">
            <v>BOUVET ASA</v>
          </cell>
          <cell r="P521" t="str">
            <v>NOK</v>
          </cell>
          <cell r="Q521">
            <v>1995</v>
          </cell>
          <cell r="R521">
            <v>2023</v>
          </cell>
        </row>
        <row r="522">
          <cell r="O522" t="str">
            <v>NEKKAR ASA</v>
          </cell>
          <cell r="P522" t="str">
            <v>NOK</v>
          </cell>
          <cell r="Q522">
            <v>1966</v>
          </cell>
          <cell r="R522">
            <v>2023</v>
          </cell>
        </row>
        <row r="523">
          <cell r="O523" t="str">
            <v>PARETO BANK ASA</v>
          </cell>
          <cell r="P523" t="str">
            <v>NOK</v>
          </cell>
          <cell r="Q523">
            <v>2007</v>
          </cell>
          <cell r="R523">
            <v>2023</v>
          </cell>
        </row>
        <row r="524">
          <cell r="O524" t="str">
            <v>GYLDENDAL ASA</v>
          </cell>
          <cell r="P524" t="str">
            <v>NOK</v>
          </cell>
          <cell r="Q524">
            <v>1925</v>
          </cell>
          <cell r="R524">
            <v>2023</v>
          </cell>
        </row>
        <row r="525">
          <cell r="O525" t="str">
            <v>ITERA ASA</v>
          </cell>
          <cell r="P525" t="str">
            <v>NOK</v>
          </cell>
          <cell r="Q525">
            <v>1995</v>
          </cell>
          <cell r="R525">
            <v>2023</v>
          </cell>
        </row>
        <row r="526">
          <cell r="O526" t="str">
            <v>NEKKAR ASA</v>
          </cell>
          <cell r="P526" t="str">
            <v>NOK</v>
          </cell>
          <cell r="Q526">
            <v>1966</v>
          </cell>
          <cell r="R526">
            <v>2023</v>
          </cell>
        </row>
        <row r="527">
          <cell r="O527" t="str">
            <v>PHOTOCURE ASA</v>
          </cell>
          <cell r="P527" t="str">
            <v>NOK</v>
          </cell>
          <cell r="Q527">
            <v>1993</v>
          </cell>
          <cell r="R527">
            <v>2023</v>
          </cell>
        </row>
        <row r="528">
          <cell r="O528" t="str">
            <v>OCEANTEAM ASA</v>
          </cell>
          <cell r="P528" t="str">
            <v>USD</v>
          </cell>
          <cell r="Q528">
            <v>2005</v>
          </cell>
          <cell r="R528">
            <v>2023</v>
          </cell>
        </row>
        <row r="529">
          <cell r="O529" t="str">
            <v>EIDESVIK OFFSHORE ASA</v>
          </cell>
          <cell r="P529" t="str">
            <v>NOK</v>
          </cell>
          <cell r="Q529">
            <v>2004</v>
          </cell>
          <cell r="R529">
            <v>2023</v>
          </cell>
        </row>
        <row r="530">
          <cell r="O530" t="str">
            <v>MULTICONSULT ASA</v>
          </cell>
          <cell r="P530" t="str">
            <v>NOK</v>
          </cell>
          <cell r="Q530">
            <v>1908</v>
          </cell>
          <cell r="R530">
            <v>2023</v>
          </cell>
        </row>
        <row r="531">
          <cell r="O531" t="str">
            <v>ARCTICZYMES TECHNOLOGIES ASA</v>
          </cell>
          <cell r="P531" t="str">
            <v>USD</v>
          </cell>
          <cell r="Q531">
            <v>1990</v>
          </cell>
          <cell r="R531">
            <v>2023</v>
          </cell>
        </row>
        <row r="532">
          <cell r="O532" t="str">
            <v>ELECTROMAGNETIC GEOSERV</v>
          </cell>
          <cell r="P532" t="str">
            <v>USD</v>
          </cell>
          <cell r="Q532">
            <v>2002</v>
          </cell>
          <cell r="R532">
            <v>2023</v>
          </cell>
        </row>
        <row r="533">
          <cell r="O533" t="str">
            <v>ABL GROUP ASA</v>
          </cell>
          <cell r="P533" t="str">
            <v>USD</v>
          </cell>
          <cell r="Q533">
            <v>2014</v>
          </cell>
          <cell r="R533">
            <v>2023</v>
          </cell>
        </row>
        <row r="534">
          <cell r="O534" t="str">
            <v>SCANA ASA</v>
          </cell>
          <cell r="P534" t="str">
            <v>NOK</v>
          </cell>
          <cell r="Q534">
            <v>1646</v>
          </cell>
          <cell r="R534">
            <v>2023</v>
          </cell>
        </row>
        <row r="535">
          <cell r="O535" t="str">
            <v>EUROPRIS ASA</v>
          </cell>
          <cell r="P535" t="str">
            <v xml:space="preserve">NOK </v>
          </cell>
          <cell r="Q535">
            <v>1992</v>
          </cell>
          <cell r="R535">
            <v>2023</v>
          </cell>
        </row>
        <row r="536">
          <cell r="O536" t="str">
            <v>ARCTICZYMES TECHNOLOGIES ASA</v>
          </cell>
          <cell r="P536" t="str">
            <v>USD</v>
          </cell>
          <cell r="Q536">
            <v>1990</v>
          </cell>
          <cell r="R536">
            <v>2023</v>
          </cell>
        </row>
        <row r="537">
          <cell r="O537" t="str">
            <v>SCANA ASA</v>
          </cell>
          <cell r="P537" t="str">
            <v>NOK</v>
          </cell>
          <cell r="Q537">
            <v>1646</v>
          </cell>
          <cell r="R537">
            <v>2023</v>
          </cell>
        </row>
        <row r="538">
          <cell r="O538" t="str">
            <v>ABL GROUP ASA</v>
          </cell>
          <cell r="P538" t="str">
            <v>USD</v>
          </cell>
          <cell r="Q538">
            <v>2014</v>
          </cell>
          <cell r="R538">
            <v>2023</v>
          </cell>
        </row>
        <row r="539">
          <cell r="O539" t="str">
            <v>SCATEC ASA</v>
          </cell>
          <cell r="P539" t="str">
            <v>NOK</v>
          </cell>
          <cell r="Q539">
            <v>2007</v>
          </cell>
          <cell r="R539">
            <v>2023</v>
          </cell>
        </row>
        <row r="540">
          <cell r="O540" t="str">
            <v>SCANA ASA</v>
          </cell>
          <cell r="P540" t="str">
            <v>NOK</v>
          </cell>
          <cell r="Q540">
            <v>1646</v>
          </cell>
          <cell r="R540">
            <v>2023</v>
          </cell>
        </row>
        <row r="541">
          <cell r="O541" t="str">
            <v>ARCTICZYMES TECHNOLOGIES ASA</v>
          </cell>
          <cell r="P541" t="str">
            <v>USD</v>
          </cell>
          <cell r="Q541">
            <v>1990</v>
          </cell>
          <cell r="R541">
            <v>2023</v>
          </cell>
        </row>
        <row r="542">
          <cell r="O542" t="str">
            <v>MEDISTIM ASA</v>
          </cell>
          <cell r="P542" t="str">
            <v>NOK</v>
          </cell>
          <cell r="Q542">
            <v>1984</v>
          </cell>
          <cell r="R542">
            <v>2023</v>
          </cell>
        </row>
        <row r="543">
          <cell r="O543" t="str">
            <v>GYLDENDAL ASA</v>
          </cell>
          <cell r="P543" t="str">
            <v>NOK</v>
          </cell>
          <cell r="Q543">
            <v>1925</v>
          </cell>
          <cell r="R543">
            <v>2023</v>
          </cell>
        </row>
        <row r="544">
          <cell r="O544" t="str">
            <v>BOUVET ASA</v>
          </cell>
          <cell r="P544" t="str">
            <v>NOK</v>
          </cell>
          <cell r="Q544">
            <v>1995</v>
          </cell>
          <cell r="R544">
            <v>2023</v>
          </cell>
        </row>
        <row r="545">
          <cell r="O545" t="str">
            <v>MORROW BANK ASA</v>
          </cell>
          <cell r="P545" t="str">
            <v>NOK</v>
          </cell>
          <cell r="Q545">
            <v>2012</v>
          </cell>
          <cell r="R545">
            <v>2023</v>
          </cell>
        </row>
        <row r="546">
          <cell r="O546" t="str">
            <v>ELECTROMAGNETIC GEOSERV</v>
          </cell>
          <cell r="P546" t="str">
            <v>USD</v>
          </cell>
          <cell r="Q546">
            <v>2002</v>
          </cell>
          <cell r="R546">
            <v>2023</v>
          </cell>
        </row>
        <row r="547">
          <cell r="O547" t="str">
            <v>VISTIN PHARMA ASA</v>
          </cell>
          <cell r="P547" t="str">
            <v>NOK</v>
          </cell>
          <cell r="Q547">
            <v>1969</v>
          </cell>
          <cell r="R547">
            <v>2023</v>
          </cell>
        </row>
        <row r="548">
          <cell r="O548" t="str">
            <v>CIRCIO HOLDING ASA</v>
          </cell>
          <cell r="P548" t="str">
            <v>NOK</v>
          </cell>
          <cell r="Q548">
            <v>2010</v>
          </cell>
          <cell r="R548">
            <v>2023</v>
          </cell>
        </row>
        <row r="549">
          <cell r="O549" t="str">
            <v>SAGA PURE ASA</v>
          </cell>
          <cell r="P549" t="str">
            <v>NOK</v>
          </cell>
          <cell r="Q549">
            <v>2010</v>
          </cell>
          <cell r="R549">
            <v>2023</v>
          </cell>
        </row>
        <row r="550">
          <cell r="O550" t="str">
            <v>CIRCIO HOLDING ASA</v>
          </cell>
          <cell r="P550" t="str">
            <v>NOK</v>
          </cell>
          <cell r="Q550">
            <v>2010</v>
          </cell>
          <cell r="R550">
            <v>2023</v>
          </cell>
        </row>
        <row r="551">
          <cell r="O551" t="str">
            <v>CRAYON GROUP HOLDING ASA</v>
          </cell>
          <cell r="P551" t="str">
            <v xml:space="preserve">NOK </v>
          </cell>
          <cell r="Q551">
            <v>2002</v>
          </cell>
          <cell r="R551">
            <v>2023</v>
          </cell>
        </row>
        <row r="552">
          <cell r="O552" t="str">
            <v>EIDESVIK OFFSHORE ASA</v>
          </cell>
          <cell r="P552" t="str">
            <v>NOK</v>
          </cell>
          <cell r="Q552">
            <v>2004</v>
          </cell>
          <cell r="R552">
            <v>2023</v>
          </cell>
        </row>
        <row r="553">
          <cell r="O553" t="str">
            <v>NRC GROUP ASA</v>
          </cell>
          <cell r="P553" t="str">
            <v>NOK</v>
          </cell>
          <cell r="Q553">
            <v>1995</v>
          </cell>
          <cell r="R553">
            <v>2023</v>
          </cell>
        </row>
        <row r="554">
          <cell r="O554" t="str">
            <v>GOODTECH ASA</v>
          </cell>
          <cell r="P554" t="str">
            <v>NOK</v>
          </cell>
          <cell r="Q554">
            <v>1913</v>
          </cell>
          <cell r="R554">
            <v>2023</v>
          </cell>
        </row>
        <row r="555">
          <cell r="O555" t="str">
            <v>AKVA GROUP ASA</v>
          </cell>
          <cell r="P555" t="str">
            <v>NOK</v>
          </cell>
          <cell r="Q555">
            <v>2006</v>
          </cell>
          <cell r="R555">
            <v>2023</v>
          </cell>
        </row>
        <row r="556">
          <cell r="O556" t="str">
            <v>NEKKAR ASA</v>
          </cell>
          <cell r="P556" t="str">
            <v>NOK</v>
          </cell>
          <cell r="Q556">
            <v>1966</v>
          </cell>
          <cell r="R556">
            <v>2023</v>
          </cell>
        </row>
        <row r="557">
          <cell r="O557" t="str">
            <v>PARETO BANK ASA</v>
          </cell>
          <cell r="P557" t="str">
            <v>NOK</v>
          </cell>
          <cell r="Q557">
            <v>2007</v>
          </cell>
          <cell r="R557">
            <v>2023</v>
          </cell>
        </row>
        <row r="558">
          <cell r="O558" t="str">
            <v>NEKKAR ASA</v>
          </cell>
          <cell r="P558" t="str">
            <v>NOK</v>
          </cell>
          <cell r="Q558">
            <v>1966</v>
          </cell>
          <cell r="R558">
            <v>2023</v>
          </cell>
        </row>
        <row r="559">
          <cell r="O559" t="str">
            <v>ABL GROUP ASA</v>
          </cell>
          <cell r="P559" t="str">
            <v>USD</v>
          </cell>
          <cell r="Q559">
            <v>2014</v>
          </cell>
          <cell r="R559">
            <v>2023</v>
          </cell>
        </row>
        <row r="560">
          <cell r="O560" t="str">
            <v>NORWEGIAN AIR SHUTTLE ASA</v>
          </cell>
          <cell r="P560" t="str">
            <v>NOK</v>
          </cell>
          <cell r="Q560">
            <v>1993</v>
          </cell>
          <cell r="R560">
            <v>2023</v>
          </cell>
        </row>
        <row r="561">
          <cell r="O561" t="str">
            <v>STRONGPOINT ASA</v>
          </cell>
          <cell r="P561" t="str">
            <v>NOK</v>
          </cell>
          <cell r="Q561">
            <v>2000</v>
          </cell>
          <cell r="R561">
            <v>2023</v>
          </cell>
        </row>
        <row r="562">
          <cell r="O562" t="str">
            <v>VOW ASA</v>
          </cell>
          <cell r="P562" t="str">
            <v>NOK</v>
          </cell>
          <cell r="Q562">
            <v>2011</v>
          </cell>
          <cell r="R562">
            <v>2023</v>
          </cell>
        </row>
        <row r="563">
          <cell r="O563" t="str">
            <v>VOW ASA</v>
          </cell>
          <cell r="P563" t="str">
            <v>NOK</v>
          </cell>
          <cell r="Q563">
            <v>2011</v>
          </cell>
          <cell r="R563">
            <v>2023</v>
          </cell>
        </row>
        <row r="564">
          <cell r="O564" t="str">
            <v>KID ASA</v>
          </cell>
          <cell r="P564" t="str">
            <v>NOK</v>
          </cell>
          <cell r="Q564">
            <v>1937</v>
          </cell>
          <cell r="R564">
            <v>2023</v>
          </cell>
        </row>
        <row r="565">
          <cell r="O565" t="str">
            <v>AKVA GROUP ASA</v>
          </cell>
          <cell r="P565" t="str">
            <v>NOK</v>
          </cell>
          <cell r="Q565">
            <v>2006</v>
          </cell>
          <cell r="R565">
            <v>2023</v>
          </cell>
        </row>
        <row r="566">
          <cell r="O566" t="str">
            <v>ELECTROMAGNETIC GEOSERV</v>
          </cell>
          <cell r="P566" t="str">
            <v>USD</v>
          </cell>
          <cell r="Q566">
            <v>2002</v>
          </cell>
          <cell r="R566">
            <v>2023</v>
          </cell>
        </row>
        <row r="567">
          <cell r="O567" t="str">
            <v>MEDISTIM ASA</v>
          </cell>
          <cell r="P567" t="str">
            <v>NOK</v>
          </cell>
          <cell r="Q567">
            <v>1984</v>
          </cell>
          <cell r="R567">
            <v>2023</v>
          </cell>
        </row>
        <row r="568">
          <cell r="O568" t="str">
            <v>ARCTICZYMES TECHNOLOGIES ASA</v>
          </cell>
          <cell r="P568" t="str">
            <v>USD</v>
          </cell>
          <cell r="Q568">
            <v>1990</v>
          </cell>
          <cell r="R568">
            <v>2023</v>
          </cell>
        </row>
        <row r="569">
          <cell r="O569" t="str">
            <v>HAVILA SHIPPING ASA</v>
          </cell>
          <cell r="P569" t="str">
            <v>NOK</v>
          </cell>
          <cell r="Q569">
            <v>2003</v>
          </cell>
          <cell r="R569">
            <v>2023</v>
          </cell>
        </row>
        <row r="570">
          <cell r="O570" t="str">
            <v>NAVAMEDIC ASA</v>
          </cell>
          <cell r="P570" t="str">
            <v>NOK</v>
          </cell>
          <cell r="Q570">
            <v>2002</v>
          </cell>
          <cell r="R570">
            <v>2023</v>
          </cell>
        </row>
        <row r="571">
          <cell r="O571" t="str">
            <v>SCATEC ASA</v>
          </cell>
          <cell r="P571" t="str">
            <v>NOK</v>
          </cell>
          <cell r="Q571">
            <v>2007</v>
          </cell>
          <cell r="R571">
            <v>2023</v>
          </cell>
        </row>
        <row r="572">
          <cell r="O572" t="str">
            <v>PCI BIOTECH HOLDING ASA</v>
          </cell>
          <cell r="P572" t="str">
            <v>NOK</v>
          </cell>
          <cell r="Q572">
            <v>2007</v>
          </cell>
          <cell r="R572">
            <v>2023</v>
          </cell>
        </row>
        <row r="573">
          <cell r="O573" t="str">
            <v>STRONGPOINT ASA</v>
          </cell>
          <cell r="P573" t="str">
            <v>NOK</v>
          </cell>
          <cell r="Q573">
            <v>2000</v>
          </cell>
          <cell r="R573">
            <v>2023</v>
          </cell>
        </row>
        <row r="574">
          <cell r="O574" t="str">
            <v>EIDESVIK OFFSHORE ASA</v>
          </cell>
          <cell r="P574" t="str">
            <v>NOK</v>
          </cell>
          <cell r="Q574">
            <v>2004</v>
          </cell>
          <cell r="R574">
            <v>2023</v>
          </cell>
        </row>
        <row r="575">
          <cell r="O575" t="str">
            <v>PCI BIOTECH HOLDING ASA</v>
          </cell>
          <cell r="P575" t="str">
            <v>NOK</v>
          </cell>
          <cell r="Q575">
            <v>2007</v>
          </cell>
          <cell r="R575">
            <v>2023</v>
          </cell>
        </row>
        <row r="576">
          <cell r="O576" t="str">
            <v>VOW ASA</v>
          </cell>
          <cell r="P576" t="str">
            <v>NOK</v>
          </cell>
          <cell r="Q576">
            <v>2011</v>
          </cell>
          <cell r="R576">
            <v>2023</v>
          </cell>
        </row>
        <row r="577">
          <cell r="O577" t="str">
            <v>GOODTECH ASA</v>
          </cell>
          <cell r="P577" t="str">
            <v>NOK</v>
          </cell>
          <cell r="Q577">
            <v>1913</v>
          </cell>
          <cell r="R577">
            <v>2023</v>
          </cell>
        </row>
        <row r="578">
          <cell r="O578" t="str">
            <v>GC RIEBER SHIPPING ASA</v>
          </cell>
          <cell r="P578" t="str">
            <v>NOK</v>
          </cell>
          <cell r="Q578">
            <v>1981</v>
          </cell>
          <cell r="R578">
            <v>2023</v>
          </cell>
        </row>
        <row r="579">
          <cell r="O579" t="str">
            <v>MORROW BANK ASA</v>
          </cell>
          <cell r="P579" t="str">
            <v>NOK</v>
          </cell>
          <cell r="Q579">
            <v>2012</v>
          </cell>
          <cell r="R579">
            <v>2023</v>
          </cell>
        </row>
        <row r="580">
          <cell r="O580" t="str">
            <v>CIRCIO HOLDING ASA</v>
          </cell>
          <cell r="P580" t="str">
            <v>NOK</v>
          </cell>
          <cell r="Q580">
            <v>2010</v>
          </cell>
          <cell r="R580">
            <v>2023</v>
          </cell>
        </row>
        <row r="581">
          <cell r="O581" t="str">
            <v>EIDESVIK OFFSHORE ASA</v>
          </cell>
          <cell r="P581" t="str">
            <v>NOK</v>
          </cell>
          <cell r="Q581">
            <v>2004</v>
          </cell>
          <cell r="R581">
            <v>2023</v>
          </cell>
        </row>
        <row r="582">
          <cell r="O582" t="str">
            <v>ELECTROMAGNETIC GEOSERV</v>
          </cell>
          <cell r="P582" t="str">
            <v>USD</v>
          </cell>
          <cell r="Q582">
            <v>2002</v>
          </cell>
          <cell r="R582">
            <v>2023</v>
          </cell>
        </row>
        <row r="583">
          <cell r="O583" t="str">
            <v>NEKKAR ASA</v>
          </cell>
          <cell r="P583" t="str">
            <v>NOK</v>
          </cell>
          <cell r="Q583">
            <v>1966</v>
          </cell>
          <cell r="R583">
            <v>2023</v>
          </cell>
        </row>
        <row r="584">
          <cell r="O584" t="str">
            <v>STRONGPOINT ASA</v>
          </cell>
          <cell r="P584" t="str">
            <v>NOK</v>
          </cell>
          <cell r="Q584">
            <v>2000</v>
          </cell>
          <cell r="R584">
            <v>2023</v>
          </cell>
        </row>
        <row r="585">
          <cell r="O585" t="str">
            <v>REACH SUBSEA ASA</v>
          </cell>
          <cell r="P585" t="str">
            <v>NOK</v>
          </cell>
          <cell r="Q585">
            <v>2008</v>
          </cell>
          <cell r="R585">
            <v>2023</v>
          </cell>
        </row>
        <row r="586">
          <cell r="O586" t="str">
            <v>GC RIEBER SHIPPING ASA</v>
          </cell>
          <cell r="P586" t="str">
            <v>NOK</v>
          </cell>
          <cell r="Q586">
            <v>1981</v>
          </cell>
          <cell r="R586">
            <v>2023</v>
          </cell>
        </row>
        <row r="587">
          <cell r="O587" t="str">
            <v>ARCTICZYMES TECHNOLOGIES ASA</v>
          </cell>
          <cell r="P587" t="str">
            <v>USD</v>
          </cell>
          <cell r="Q587">
            <v>1990</v>
          </cell>
          <cell r="R587">
            <v>2023</v>
          </cell>
        </row>
        <row r="588">
          <cell r="O588" t="str">
            <v>EQVA ASA</v>
          </cell>
          <cell r="P588" t="str">
            <v xml:space="preserve">NOK </v>
          </cell>
          <cell r="Q588">
            <v>2000</v>
          </cell>
          <cell r="R588">
            <v>2023</v>
          </cell>
        </row>
        <row r="589">
          <cell r="O589" t="str">
            <v>ITERA ASA</v>
          </cell>
          <cell r="P589" t="str">
            <v>NOK</v>
          </cell>
          <cell r="Q589">
            <v>1995</v>
          </cell>
          <cell r="R589">
            <v>2023</v>
          </cell>
        </row>
        <row r="590">
          <cell r="O590" t="str">
            <v>HAVILA SHIPPING ASA</v>
          </cell>
          <cell r="P590" t="str">
            <v>NOK</v>
          </cell>
          <cell r="Q590">
            <v>2003</v>
          </cell>
          <cell r="R590">
            <v>2023</v>
          </cell>
        </row>
        <row r="591">
          <cell r="O591" t="str">
            <v>SOLSTAD OFFSHORE ASA</v>
          </cell>
          <cell r="P591" t="str">
            <v>NOK</v>
          </cell>
          <cell r="Q591">
            <v>1964</v>
          </cell>
          <cell r="R591">
            <v>2023</v>
          </cell>
        </row>
        <row r="592">
          <cell r="O592" t="str">
            <v>HAVILA SHIPPING ASA</v>
          </cell>
          <cell r="P592" t="str">
            <v>NOK</v>
          </cell>
          <cell r="Q592">
            <v>2003</v>
          </cell>
          <cell r="R592">
            <v>2023</v>
          </cell>
        </row>
        <row r="593">
          <cell r="O593" t="str">
            <v>EQVA ASA</v>
          </cell>
          <cell r="P593" t="str">
            <v xml:space="preserve">NOK </v>
          </cell>
          <cell r="Q593">
            <v>2000</v>
          </cell>
          <cell r="R593">
            <v>2023</v>
          </cell>
        </row>
        <row r="594">
          <cell r="O594" t="str">
            <v>ABL GROUP ASA</v>
          </cell>
          <cell r="P594" t="str">
            <v>USD</v>
          </cell>
          <cell r="Q594">
            <v>2014</v>
          </cell>
          <cell r="R594">
            <v>2023</v>
          </cell>
        </row>
        <row r="595">
          <cell r="O595" t="str">
            <v>GOODTECH ASA</v>
          </cell>
          <cell r="P595" t="str">
            <v>NOK</v>
          </cell>
          <cell r="Q595">
            <v>1913</v>
          </cell>
          <cell r="R595">
            <v>2023</v>
          </cell>
        </row>
        <row r="596">
          <cell r="O596" t="str">
            <v>NAVAMEDIC ASA</v>
          </cell>
          <cell r="P596" t="str">
            <v>NOK</v>
          </cell>
          <cell r="Q596">
            <v>2002</v>
          </cell>
          <cell r="R596">
            <v>2023</v>
          </cell>
        </row>
        <row r="597">
          <cell r="O597" t="str">
            <v>MORROW BANK ASA</v>
          </cell>
          <cell r="P597" t="str">
            <v>NOK</v>
          </cell>
          <cell r="Q597">
            <v>2012</v>
          </cell>
          <cell r="R597">
            <v>2023</v>
          </cell>
        </row>
        <row r="598">
          <cell r="O598" t="str">
            <v>MORROW BANK ASA</v>
          </cell>
          <cell r="P598" t="str">
            <v>NOK</v>
          </cell>
          <cell r="Q598">
            <v>2012</v>
          </cell>
          <cell r="R598">
            <v>2023</v>
          </cell>
        </row>
        <row r="599">
          <cell r="O599" t="str">
            <v>GC RIEBER SHIPPING ASA</v>
          </cell>
          <cell r="P599" t="str">
            <v>NOK</v>
          </cell>
          <cell r="Q599">
            <v>1981</v>
          </cell>
          <cell r="R599">
            <v>2023</v>
          </cell>
        </row>
        <row r="600">
          <cell r="O600" t="str">
            <v>GOODTECH ASA</v>
          </cell>
          <cell r="P600" t="str">
            <v>NOK</v>
          </cell>
          <cell r="Q600">
            <v>1913</v>
          </cell>
          <cell r="R600">
            <v>2023</v>
          </cell>
        </row>
        <row r="601">
          <cell r="O601" t="str">
            <v>HAVILA SHIPPING ASA</v>
          </cell>
          <cell r="P601" t="str">
            <v>NOK</v>
          </cell>
          <cell r="Q601">
            <v>2003</v>
          </cell>
          <cell r="R601">
            <v>2023</v>
          </cell>
        </row>
        <row r="602">
          <cell r="O602" t="str">
            <v>VOW ASA</v>
          </cell>
          <cell r="P602" t="str">
            <v>NOK</v>
          </cell>
          <cell r="Q602">
            <v>2011</v>
          </cell>
          <cell r="R602">
            <v>2023</v>
          </cell>
        </row>
        <row r="603">
          <cell r="O603" t="str">
            <v>PANORO ENERGY ASA</v>
          </cell>
          <cell r="P603" t="str">
            <v>USD</v>
          </cell>
          <cell r="Q603">
            <v>2009</v>
          </cell>
          <cell r="R603">
            <v>2023</v>
          </cell>
        </row>
        <row r="604">
          <cell r="O604" t="str">
            <v>OCEANTEAM ASA</v>
          </cell>
          <cell r="P604" t="str">
            <v>USD</v>
          </cell>
          <cell r="Q604">
            <v>2005</v>
          </cell>
          <cell r="R604">
            <v>2023</v>
          </cell>
        </row>
        <row r="605">
          <cell r="O605" t="str">
            <v>ELECTROMAGNETIC GEOSERV</v>
          </cell>
          <cell r="P605" t="str">
            <v>USD</v>
          </cell>
          <cell r="Q605">
            <v>2002</v>
          </cell>
          <cell r="R605">
            <v>2023</v>
          </cell>
        </row>
        <row r="606">
          <cell r="O606" t="str">
            <v>EIDESVIK OFFSHORE ASA</v>
          </cell>
          <cell r="P606" t="str">
            <v>NOK</v>
          </cell>
          <cell r="Q606">
            <v>2004</v>
          </cell>
          <cell r="R606">
            <v>2023</v>
          </cell>
        </row>
        <row r="607">
          <cell r="O607" t="str">
            <v>SAGA PURE ASA</v>
          </cell>
          <cell r="P607" t="str">
            <v>NOK</v>
          </cell>
          <cell r="Q607">
            <v>2010</v>
          </cell>
          <cell r="R607">
            <v>2023</v>
          </cell>
        </row>
        <row r="608">
          <cell r="O608" t="str">
            <v>SAGA PURE ASA</v>
          </cell>
          <cell r="P608" t="str">
            <v>NOK</v>
          </cell>
          <cell r="Q608">
            <v>2010</v>
          </cell>
          <cell r="R608">
            <v>2023</v>
          </cell>
        </row>
        <row r="609">
          <cell r="O609" t="str">
            <v>STRONGPOINT ASA</v>
          </cell>
          <cell r="P609" t="str">
            <v>NOK</v>
          </cell>
          <cell r="Q609">
            <v>2000</v>
          </cell>
          <cell r="R609">
            <v>2023</v>
          </cell>
        </row>
        <row r="610">
          <cell r="O610" t="str">
            <v>HAVILA SHIPPING ASA</v>
          </cell>
          <cell r="P610" t="str">
            <v>NOK</v>
          </cell>
          <cell r="Q610">
            <v>2003</v>
          </cell>
          <cell r="R610">
            <v>2023</v>
          </cell>
        </row>
        <row r="611">
          <cell r="O611" t="str">
            <v>SOLSTAD OFFSHORE ASA</v>
          </cell>
          <cell r="P611" t="str">
            <v>NOK</v>
          </cell>
          <cell r="Q611">
            <v>1964</v>
          </cell>
          <cell r="R611">
            <v>2023</v>
          </cell>
        </row>
        <row r="612">
          <cell r="O612" t="str">
            <v>OCEANTEAM ASA</v>
          </cell>
          <cell r="P612" t="str">
            <v>USD</v>
          </cell>
          <cell r="Q612">
            <v>2005</v>
          </cell>
          <cell r="R612">
            <v>2023</v>
          </cell>
        </row>
        <row r="613">
          <cell r="O613" t="str">
            <v>EIDESVIK OFFSHORE ASA</v>
          </cell>
          <cell r="P613" t="str">
            <v>NOK</v>
          </cell>
          <cell r="Q613">
            <v>2004</v>
          </cell>
          <cell r="R613">
            <v>2023</v>
          </cell>
        </row>
        <row r="614">
          <cell r="O614" t="str">
            <v>CIRCIO HOLDING ASA</v>
          </cell>
          <cell r="P614" t="str">
            <v>NOK</v>
          </cell>
          <cell r="Q614">
            <v>2010</v>
          </cell>
          <cell r="R614">
            <v>2023</v>
          </cell>
        </row>
        <row r="615">
          <cell r="O615" t="str">
            <v>EIDESVIK OFFSHORE ASA</v>
          </cell>
          <cell r="P615" t="str">
            <v>NOK</v>
          </cell>
          <cell r="Q615">
            <v>2004</v>
          </cell>
          <cell r="R615">
            <v>2023</v>
          </cell>
        </row>
        <row r="616">
          <cell r="O616" t="str">
            <v>NAVAMEDIC ASA</v>
          </cell>
          <cell r="P616" t="str">
            <v>NOK</v>
          </cell>
          <cell r="Q616">
            <v>2002</v>
          </cell>
          <cell r="R616">
            <v>2023</v>
          </cell>
        </row>
        <row r="617">
          <cell r="O617" t="str">
            <v>EIDESVIK OFFSHORE ASA</v>
          </cell>
          <cell r="P617" t="str">
            <v>NOK</v>
          </cell>
          <cell r="Q617">
            <v>2004</v>
          </cell>
          <cell r="R617">
            <v>2023</v>
          </cell>
        </row>
        <row r="618">
          <cell r="O618" t="str">
            <v>HAVILA SHIPPING ASA</v>
          </cell>
          <cell r="P618" t="str">
            <v>NOK</v>
          </cell>
          <cell r="Q618">
            <v>2003</v>
          </cell>
          <cell r="R618">
            <v>2023</v>
          </cell>
        </row>
        <row r="619">
          <cell r="O619" t="str">
            <v>HAVILA SHIPPING ASA</v>
          </cell>
          <cell r="P619" t="str">
            <v>NOK</v>
          </cell>
          <cell r="Q619">
            <v>2003</v>
          </cell>
          <cell r="R619">
            <v>2023</v>
          </cell>
        </row>
        <row r="620">
          <cell r="O620" t="str">
            <v>HAVILA SHIPPING ASA</v>
          </cell>
          <cell r="P620" t="str">
            <v>NOK</v>
          </cell>
          <cell r="Q620">
            <v>2003</v>
          </cell>
          <cell r="R620">
            <v>2023</v>
          </cell>
        </row>
        <row r="621">
          <cell r="O621" t="str">
            <v>NAVAMEDIC ASA</v>
          </cell>
          <cell r="P621" t="str">
            <v>NOK</v>
          </cell>
          <cell r="Q621">
            <v>2002</v>
          </cell>
          <cell r="R621">
            <v>2023</v>
          </cell>
        </row>
        <row r="622">
          <cell r="O622" t="str">
            <v>EQVA ASA</v>
          </cell>
          <cell r="P622" t="str">
            <v xml:space="preserve">NOK </v>
          </cell>
          <cell r="Q622">
            <v>2000</v>
          </cell>
          <cell r="R622">
            <v>2023</v>
          </cell>
        </row>
        <row r="623">
          <cell r="O623" t="str">
            <v>SOLSTAD OFFSHORE ASA</v>
          </cell>
          <cell r="P623" t="str">
            <v>NOK</v>
          </cell>
          <cell r="Q623">
            <v>1964</v>
          </cell>
          <cell r="R623">
            <v>2023</v>
          </cell>
        </row>
        <row r="624">
          <cell r="O624" t="str">
            <v>NEL ASA</v>
          </cell>
          <cell r="P624" t="str">
            <v>NOK</v>
          </cell>
          <cell r="Q624">
            <v>1927</v>
          </cell>
          <cell r="R624">
            <v>2023</v>
          </cell>
        </row>
        <row r="625">
          <cell r="O625" t="str">
            <v>SCATEC ASA</v>
          </cell>
          <cell r="P625" t="str">
            <v>NOK</v>
          </cell>
          <cell r="Q625">
            <v>2007</v>
          </cell>
          <cell r="R625">
            <v>2023</v>
          </cell>
        </row>
        <row r="626">
          <cell r="O626" t="str">
            <v>SOLSTAD OFFSHORE ASA</v>
          </cell>
          <cell r="P626" t="str">
            <v>NOK</v>
          </cell>
          <cell r="Q626">
            <v>1964</v>
          </cell>
          <cell r="R626">
            <v>2023</v>
          </cell>
        </row>
        <row r="627">
          <cell r="O627" t="str">
            <v>ELECTROMAGNETIC GEOSERV</v>
          </cell>
          <cell r="P627" t="str">
            <v>USD</v>
          </cell>
          <cell r="Q627">
            <v>2002</v>
          </cell>
          <cell r="R627">
            <v>2023</v>
          </cell>
        </row>
        <row r="628">
          <cell r="O628" t="str">
            <v>NEL ASA</v>
          </cell>
          <cell r="P628" t="str">
            <v>NOK</v>
          </cell>
          <cell r="Q628">
            <v>1927</v>
          </cell>
          <cell r="R628">
            <v>2023</v>
          </cell>
        </row>
        <row r="629">
          <cell r="O629" t="str">
            <v>PCI BIOTECH HOLDING ASA</v>
          </cell>
          <cell r="P629" t="str">
            <v>NOK</v>
          </cell>
          <cell r="Q629">
            <v>2007</v>
          </cell>
          <cell r="R629">
            <v>2023</v>
          </cell>
        </row>
        <row r="630">
          <cell r="O630" t="str">
            <v>SOLSTAD OFFSHORE ASA</v>
          </cell>
          <cell r="P630" t="str">
            <v>NOK</v>
          </cell>
          <cell r="Q630">
            <v>1964</v>
          </cell>
          <cell r="R630">
            <v>2023</v>
          </cell>
        </row>
        <row r="631">
          <cell r="O631" t="str">
            <v>EQVA ASA</v>
          </cell>
          <cell r="P631" t="str">
            <v xml:space="preserve">NOK </v>
          </cell>
          <cell r="Q631">
            <v>2000</v>
          </cell>
          <cell r="R631">
            <v>2023</v>
          </cell>
        </row>
        <row r="632">
          <cell r="O632" t="str">
            <v>INTEROIL EXPLORATION AS</v>
          </cell>
          <cell r="P632" t="str">
            <v>USD</v>
          </cell>
          <cell r="Q632">
            <v>2005</v>
          </cell>
          <cell r="R632">
            <v>2023</v>
          </cell>
        </row>
        <row r="633">
          <cell r="O633" t="str">
            <v>OCEANTEAM ASA</v>
          </cell>
          <cell r="P633" t="str">
            <v>USD</v>
          </cell>
          <cell r="Q633">
            <v>2005</v>
          </cell>
          <cell r="R633">
            <v>2023</v>
          </cell>
        </row>
        <row r="634">
          <cell r="O634" t="str">
            <v>CRAYON GROUP HOLDING ASA</v>
          </cell>
          <cell r="P634" t="str">
            <v xml:space="preserve">NOK </v>
          </cell>
          <cell r="Q634">
            <v>2002</v>
          </cell>
          <cell r="R634">
            <v>2023</v>
          </cell>
        </row>
        <row r="635">
          <cell r="O635" t="str">
            <v>NORWEGIAN AIR SHUTTLE ASA</v>
          </cell>
          <cell r="P635" t="str">
            <v>NOK</v>
          </cell>
          <cell r="Q635">
            <v>1993</v>
          </cell>
          <cell r="R635">
            <v>2023</v>
          </cell>
        </row>
        <row r="636">
          <cell r="O636" t="str">
            <v>NORWEGIAN AIR SHUTTLE ASA</v>
          </cell>
          <cell r="P636" t="str">
            <v>NOK</v>
          </cell>
          <cell r="Q636">
            <v>1993</v>
          </cell>
          <cell r="R636">
            <v>2023</v>
          </cell>
        </row>
        <row r="637">
          <cell r="O637" t="str">
            <v>OLAV THON EIENDOMSSELSKAP</v>
          </cell>
          <cell r="P637" t="str">
            <v>NOK</v>
          </cell>
          <cell r="Q637">
            <v>1982</v>
          </cell>
          <cell r="R637">
            <v>2023</v>
          </cell>
        </row>
        <row r="638">
          <cell r="O638" t="str">
            <v>NORWEGIAN AIR SHUTTLE ASA</v>
          </cell>
          <cell r="P638" t="str">
            <v>NOK</v>
          </cell>
          <cell r="Q638">
            <v>1993</v>
          </cell>
          <cell r="R638">
            <v>2023</v>
          </cell>
        </row>
        <row r="639">
          <cell r="O639" t="str">
            <v>PCI BIOTECH HOLDING ASA</v>
          </cell>
          <cell r="P639" t="str">
            <v>NOK</v>
          </cell>
          <cell r="Q639">
            <v>2007</v>
          </cell>
          <cell r="R639">
            <v>2023</v>
          </cell>
        </row>
        <row r="640">
          <cell r="O640" t="str">
            <v>VOW ASA</v>
          </cell>
          <cell r="P640" t="str">
            <v>NOK</v>
          </cell>
          <cell r="Q640">
            <v>2011</v>
          </cell>
          <cell r="R640">
            <v>2023</v>
          </cell>
        </row>
        <row r="641">
          <cell r="O641" t="str">
            <v>REACH SUBSEA ASA</v>
          </cell>
          <cell r="P641" t="str">
            <v>NOK</v>
          </cell>
          <cell r="Q641">
            <v>2008</v>
          </cell>
          <cell r="R641">
            <v>2023</v>
          </cell>
        </row>
        <row r="642">
          <cell r="O642" t="str">
            <v>OCEANTEAM ASA</v>
          </cell>
          <cell r="P642" t="str">
            <v>USD</v>
          </cell>
          <cell r="Q642">
            <v>2005</v>
          </cell>
          <cell r="R642">
            <v>2023</v>
          </cell>
        </row>
        <row r="643">
          <cell r="O643" t="str">
            <v>EQVA ASA</v>
          </cell>
          <cell r="P643" t="str">
            <v xml:space="preserve">NOK </v>
          </cell>
          <cell r="Q643">
            <v>2000</v>
          </cell>
          <cell r="R643">
            <v>2023</v>
          </cell>
        </row>
        <row r="644">
          <cell r="O644" t="str">
            <v>PCI BIOTECH HOLDING ASA</v>
          </cell>
          <cell r="P644" t="str">
            <v>NOK</v>
          </cell>
          <cell r="Q644">
            <v>2007</v>
          </cell>
          <cell r="R644">
            <v>2023</v>
          </cell>
        </row>
        <row r="645">
          <cell r="O645" t="str">
            <v>VOW ASA</v>
          </cell>
          <cell r="P645" t="str">
            <v>NOK</v>
          </cell>
          <cell r="Q645">
            <v>2011</v>
          </cell>
          <cell r="R645">
            <v>2023</v>
          </cell>
        </row>
        <row r="646">
          <cell r="O646" t="str">
            <v>VOW ASA</v>
          </cell>
          <cell r="P646" t="str">
            <v>NOK</v>
          </cell>
          <cell r="Q646">
            <v>2011</v>
          </cell>
          <cell r="R646">
            <v>2023</v>
          </cell>
        </row>
        <row r="647">
          <cell r="O647" t="str">
            <v>GOODTECH ASA</v>
          </cell>
          <cell r="P647" t="str">
            <v>NOK</v>
          </cell>
          <cell r="Q647">
            <v>1913</v>
          </cell>
          <cell r="R647">
            <v>2023</v>
          </cell>
        </row>
        <row r="648">
          <cell r="O648" t="str">
            <v>NAVAMEDIC ASA</v>
          </cell>
          <cell r="P648" t="str">
            <v>NOK</v>
          </cell>
          <cell r="Q648">
            <v>2002</v>
          </cell>
          <cell r="R648">
            <v>2023</v>
          </cell>
        </row>
        <row r="649">
          <cell r="O649" t="str">
            <v>OLAV THON EIENDOMSSELSKAP</v>
          </cell>
          <cell r="P649" t="str">
            <v>NOK</v>
          </cell>
          <cell r="Q649">
            <v>1982</v>
          </cell>
          <cell r="R649">
            <v>2023</v>
          </cell>
        </row>
        <row r="650">
          <cell r="O650" t="str">
            <v>PCI BIOTECH HOLDING ASA</v>
          </cell>
          <cell r="P650" t="str">
            <v>NOK</v>
          </cell>
          <cell r="Q650">
            <v>2007</v>
          </cell>
          <cell r="R650">
            <v>2023</v>
          </cell>
        </row>
        <row r="651">
          <cell r="O651" t="str">
            <v>VISTIN PHARMA ASA</v>
          </cell>
          <cell r="P651" t="str">
            <v>NOK</v>
          </cell>
          <cell r="Q651">
            <v>1969</v>
          </cell>
          <cell r="R651">
            <v>2023</v>
          </cell>
        </row>
        <row r="652">
          <cell r="O652" t="str">
            <v>VOW ASA</v>
          </cell>
          <cell r="P652" t="str">
            <v>NOK</v>
          </cell>
          <cell r="Q652">
            <v>2011</v>
          </cell>
          <cell r="R652">
            <v>2023</v>
          </cell>
        </row>
        <row r="653">
          <cell r="O653" t="str">
            <v>GC RIEBER SHIPPING ASA</v>
          </cell>
          <cell r="P653" t="str">
            <v>NOK</v>
          </cell>
          <cell r="Q653">
            <v>1981</v>
          </cell>
          <cell r="R653">
            <v>2023</v>
          </cell>
        </row>
        <row r="654">
          <cell r="O654" t="str">
            <v>SAGA PURE ASA</v>
          </cell>
          <cell r="P654" t="str">
            <v>NOK</v>
          </cell>
          <cell r="Q654">
            <v>2010</v>
          </cell>
          <cell r="R654">
            <v>2023</v>
          </cell>
        </row>
        <row r="655">
          <cell r="O655" t="str">
            <v>SALMAR ASA</v>
          </cell>
          <cell r="P655" t="str">
            <v>NOK</v>
          </cell>
          <cell r="Q655">
            <v>1991</v>
          </cell>
          <cell r="R655">
            <v>2023</v>
          </cell>
        </row>
        <row r="656">
          <cell r="O656" t="str">
            <v>SALMAR ASA</v>
          </cell>
          <cell r="P656" t="str">
            <v>NOK</v>
          </cell>
          <cell r="Q656">
            <v>1991</v>
          </cell>
          <cell r="R656">
            <v>2023</v>
          </cell>
        </row>
        <row r="657">
          <cell r="O657" t="str">
            <v>SCANA ASA</v>
          </cell>
          <cell r="P657" t="str">
            <v>NOK</v>
          </cell>
          <cell r="Q657">
            <v>1646</v>
          </cell>
          <cell r="R657">
            <v>2023</v>
          </cell>
        </row>
        <row r="658">
          <cell r="O658" t="str">
            <v>OLAV THON EIENDOMSSELSKAP</v>
          </cell>
          <cell r="P658" t="str">
            <v>NOK</v>
          </cell>
          <cell r="Q658">
            <v>1982</v>
          </cell>
          <cell r="R658">
            <v>2023</v>
          </cell>
        </row>
        <row r="659">
          <cell r="O659" t="str">
            <v>REACH SUBSEA ASA</v>
          </cell>
          <cell r="P659" t="str">
            <v>NOK</v>
          </cell>
          <cell r="Q659">
            <v>2008</v>
          </cell>
          <cell r="R659">
            <v>2023</v>
          </cell>
        </row>
        <row r="660">
          <cell r="O660" t="str">
            <v>ARCTICZYMES TECHNOLOGIES ASA</v>
          </cell>
          <cell r="P660" t="str">
            <v>USD</v>
          </cell>
          <cell r="Q660">
            <v>1990</v>
          </cell>
          <cell r="R660">
            <v>2023</v>
          </cell>
        </row>
        <row r="661">
          <cell r="O661" t="str">
            <v>EQVA ASA</v>
          </cell>
          <cell r="P661" t="str">
            <v xml:space="preserve">NOK </v>
          </cell>
          <cell r="Q661">
            <v>2000</v>
          </cell>
          <cell r="R661">
            <v>2023</v>
          </cell>
        </row>
        <row r="662">
          <cell r="O662" t="str">
            <v>OLAV THON EIENDOMSSELSKAP</v>
          </cell>
          <cell r="P662" t="str">
            <v>NOK</v>
          </cell>
          <cell r="Q662">
            <v>1982</v>
          </cell>
          <cell r="R662">
            <v>2023</v>
          </cell>
        </row>
        <row r="663">
          <cell r="O663" t="str">
            <v>SAGA PURE ASA</v>
          </cell>
          <cell r="P663" t="str">
            <v>NOK</v>
          </cell>
          <cell r="Q663">
            <v>2010</v>
          </cell>
          <cell r="R663">
            <v>2023</v>
          </cell>
        </row>
        <row r="664">
          <cell r="O664" t="str">
            <v>SAGA PURE ASA</v>
          </cell>
          <cell r="P664" t="str">
            <v>NOK</v>
          </cell>
          <cell r="Q664">
            <v>2010</v>
          </cell>
          <cell r="R664">
            <v>2023</v>
          </cell>
        </row>
        <row r="665">
          <cell r="O665" t="str">
            <v>SAGA PURE ASA</v>
          </cell>
          <cell r="P665" t="str">
            <v>NOK</v>
          </cell>
          <cell r="Q665">
            <v>2010</v>
          </cell>
          <cell r="R665">
            <v>2023</v>
          </cell>
        </row>
        <row r="666">
          <cell r="O666" t="str">
            <v>EQVA ASA</v>
          </cell>
          <cell r="P666" t="str">
            <v xml:space="preserve">NOK </v>
          </cell>
          <cell r="Q666">
            <v>2000</v>
          </cell>
          <cell r="R666">
            <v>2023</v>
          </cell>
        </row>
        <row r="667">
          <cell r="O667" t="str">
            <v>GOODTECH ASA</v>
          </cell>
          <cell r="P667" t="str">
            <v>NOK</v>
          </cell>
          <cell r="Q667">
            <v>1913</v>
          </cell>
          <cell r="R667">
            <v>2023</v>
          </cell>
        </row>
        <row r="668">
          <cell r="O668" t="str">
            <v>OLAV THON EIENDOMSSELSKAP</v>
          </cell>
          <cell r="P668" t="str">
            <v>NOK</v>
          </cell>
          <cell r="Q668">
            <v>1982</v>
          </cell>
          <cell r="R668">
            <v>2023</v>
          </cell>
        </row>
        <row r="669">
          <cell r="O669" t="str">
            <v>GOODTECH ASA</v>
          </cell>
          <cell r="P669" t="str">
            <v>NOK</v>
          </cell>
          <cell r="Q669">
            <v>1913</v>
          </cell>
          <cell r="R669">
            <v>2023</v>
          </cell>
        </row>
        <row r="670">
          <cell r="O670" t="str">
            <v>PCI BIOTECH HOLDING ASA</v>
          </cell>
          <cell r="P670" t="str">
            <v>NOK</v>
          </cell>
          <cell r="Q670">
            <v>2007</v>
          </cell>
          <cell r="R670">
            <v>2023</v>
          </cell>
        </row>
        <row r="671">
          <cell r="O671" t="str">
            <v>CIRCIO HOLDING ASA</v>
          </cell>
          <cell r="P671" t="str">
            <v>NOK</v>
          </cell>
          <cell r="Q671">
            <v>2010</v>
          </cell>
          <cell r="R671">
            <v>2023</v>
          </cell>
        </row>
        <row r="672">
          <cell r="O672" t="str">
            <v>OLAV THON EIENDOMSSELSKAP</v>
          </cell>
          <cell r="P672" t="str">
            <v>NOK</v>
          </cell>
          <cell r="Q672">
            <v>1982</v>
          </cell>
          <cell r="R672">
            <v>2023</v>
          </cell>
        </row>
        <row r="673">
          <cell r="O673" t="str">
            <v>OLAV THON EIENDOMSSELSKAP</v>
          </cell>
          <cell r="P673" t="str">
            <v>NOK</v>
          </cell>
          <cell r="Q673">
            <v>1982</v>
          </cell>
          <cell r="R673">
            <v>2023</v>
          </cell>
        </row>
        <row r="674">
          <cell r="O674" t="str">
            <v>BLUENORD ASA</v>
          </cell>
          <cell r="P674" t="str">
            <v>USD</v>
          </cell>
          <cell r="Q674">
            <v>2005</v>
          </cell>
          <cell r="R674">
            <v>2023</v>
          </cell>
        </row>
        <row r="675">
          <cell r="O675" t="str">
            <v>ARCTICZYMES TECHNOLOGIES ASA</v>
          </cell>
          <cell r="P675" t="str">
            <v>USD</v>
          </cell>
          <cell r="Q675">
            <v>1990</v>
          </cell>
          <cell r="R675">
            <v>2023</v>
          </cell>
        </row>
        <row r="676">
          <cell r="O676" t="str">
            <v>OLAV THON EIENDOMSSELSKAP</v>
          </cell>
          <cell r="P676" t="str">
            <v>NOK</v>
          </cell>
          <cell r="Q676">
            <v>1982</v>
          </cell>
          <cell r="R676">
            <v>2023</v>
          </cell>
        </row>
        <row r="677">
          <cell r="O677" t="str">
            <v>REACH SUBSEA ASA</v>
          </cell>
          <cell r="P677" t="str">
            <v>NOK</v>
          </cell>
          <cell r="Q677">
            <v>2008</v>
          </cell>
          <cell r="R677">
            <v>2023</v>
          </cell>
        </row>
        <row r="678">
          <cell r="O678" t="str">
            <v>REACH SUBSEA ASA</v>
          </cell>
          <cell r="P678" t="str">
            <v>NOK</v>
          </cell>
          <cell r="Q678">
            <v>2008</v>
          </cell>
          <cell r="R678">
            <v>2023</v>
          </cell>
        </row>
        <row r="679">
          <cell r="O679" t="str">
            <v>SCANA ASA</v>
          </cell>
          <cell r="P679" t="str">
            <v>NOK</v>
          </cell>
          <cell r="Q679">
            <v>1646</v>
          </cell>
          <cell r="R679">
            <v>2023</v>
          </cell>
        </row>
        <row r="680">
          <cell r="O680" t="str">
            <v>EQVA ASA</v>
          </cell>
          <cell r="P680" t="str">
            <v xml:space="preserve">NOK </v>
          </cell>
          <cell r="Q680">
            <v>2000</v>
          </cell>
          <cell r="R680">
            <v>2023</v>
          </cell>
        </row>
        <row r="681">
          <cell r="O681" t="str">
            <v>AXACTOR ASA</v>
          </cell>
          <cell r="P681" t="str">
            <v>EUR</v>
          </cell>
          <cell r="Q681">
            <v>2015</v>
          </cell>
          <cell r="R681">
            <v>2023</v>
          </cell>
        </row>
        <row r="682">
          <cell r="O682" t="str">
            <v>BLUENORD ASA</v>
          </cell>
          <cell r="P682" t="str">
            <v>USD</v>
          </cell>
          <cell r="Q682">
            <v>2005</v>
          </cell>
          <cell r="R682">
            <v>2023</v>
          </cell>
        </row>
        <row r="683">
          <cell r="O683" t="str">
            <v>VEIDEKKE A/S</v>
          </cell>
          <cell r="P683" t="str">
            <v>NOK</v>
          </cell>
          <cell r="Q683">
            <v>1936</v>
          </cell>
          <cell r="R683">
            <v>2023</v>
          </cell>
        </row>
        <row r="684">
          <cell r="O684" t="str">
            <v>INTEROIL EXPLORATION AS</v>
          </cell>
          <cell r="P684" t="str">
            <v>USD</v>
          </cell>
          <cell r="Q684">
            <v>2005</v>
          </cell>
          <cell r="R684">
            <v>2023</v>
          </cell>
        </row>
        <row r="685">
          <cell r="O685" t="str">
            <v>INTEROIL EXPLORATION AS</v>
          </cell>
          <cell r="P685" t="str">
            <v>USD</v>
          </cell>
          <cell r="Q685">
            <v>2005</v>
          </cell>
          <cell r="R685">
            <v>2023</v>
          </cell>
        </row>
        <row r="686">
          <cell r="O686" t="str">
            <v>BLUENORD ASA</v>
          </cell>
          <cell r="P686" t="str">
            <v>USD</v>
          </cell>
          <cell r="Q686">
            <v>2005</v>
          </cell>
          <cell r="R686">
            <v>2023</v>
          </cell>
        </row>
        <row r="687">
          <cell r="O687" t="str">
            <v>REACH SUBSEA ASA</v>
          </cell>
          <cell r="P687" t="str">
            <v>NOK</v>
          </cell>
          <cell r="Q687">
            <v>2008</v>
          </cell>
          <cell r="R687">
            <v>2023</v>
          </cell>
        </row>
        <row r="688">
          <cell r="O688" t="str">
            <v>ARCTICZYMES TECHNOLOGIES ASA</v>
          </cell>
          <cell r="P688" t="str">
            <v>USD</v>
          </cell>
          <cell r="Q688">
            <v>1990</v>
          </cell>
          <cell r="R688">
            <v>2023</v>
          </cell>
        </row>
        <row r="689">
          <cell r="O689" t="str">
            <v>REACH SUBSEA ASA</v>
          </cell>
          <cell r="P689" t="str">
            <v>NOK</v>
          </cell>
          <cell r="Q689">
            <v>2008</v>
          </cell>
          <cell r="R689">
            <v>2023</v>
          </cell>
        </row>
        <row r="690">
          <cell r="O690" t="str">
            <v>REACH SUBSEA ASA</v>
          </cell>
          <cell r="P690" t="str">
            <v>NOK</v>
          </cell>
          <cell r="Q690">
            <v>2008</v>
          </cell>
          <cell r="R690">
            <v>2023</v>
          </cell>
        </row>
        <row r="691">
          <cell r="O691" t="str">
            <v>INTEROIL EXPLORATION AS</v>
          </cell>
          <cell r="P691" t="str">
            <v>USD</v>
          </cell>
          <cell r="Q691">
            <v>2005</v>
          </cell>
          <cell r="R691">
            <v>2023</v>
          </cell>
        </row>
        <row r="692">
          <cell r="O692" t="str">
            <v>INTEROIL EXPLORATION AS</v>
          </cell>
          <cell r="P692" t="str">
            <v>USD</v>
          </cell>
          <cell r="Q692">
            <v>2005</v>
          </cell>
          <cell r="R692">
            <v>2023</v>
          </cell>
        </row>
        <row r="693">
          <cell r="O693" t="str">
            <v>INTEROIL EXPLORATION AS</v>
          </cell>
          <cell r="P693" t="str">
            <v>USD</v>
          </cell>
          <cell r="Q693">
            <v>2005</v>
          </cell>
          <cell r="R693">
            <v>2023</v>
          </cell>
        </row>
        <row r="694">
          <cell r="O694" t="str">
            <v>INTEROIL EXPLORATION AS</v>
          </cell>
          <cell r="P694" t="str">
            <v>USD</v>
          </cell>
          <cell r="Q694">
            <v>2005</v>
          </cell>
          <cell r="R694">
            <v>2023</v>
          </cell>
        </row>
        <row r="695">
          <cell r="O695" t="str">
            <v>NEKKAR ASA</v>
          </cell>
          <cell r="P695" t="str">
            <v>NOK</v>
          </cell>
          <cell r="Q695">
            <v>1966</v>
          </cell>
          <cell r="R695">
            <v>2023</v>
          </cell>
        </row>
        <row r="696">
          <cell r="O696" t="str">
            <v>NRC GROUP ASA</v>
          </cell>
          <cell r="P696" t="str">
            <v>NOK</v>
          </cell>
          <cell r="Q696">
            <v>1995</v>
          </cell>
          <cell r="R696">
            <v>2023</v>
          </cell>
        </row>
        <row r="697">
          <cell r="O697" t="str">
            <v>NORWEGIAN AIR SHUTTLE ASA</v>
          </cell>
          <cell r="P697" t="str">
            <v>NOK</v>
          </cell>
          <cell r="Q697">
            <v>1993</v>
          </cell>
          <cell r="R697">
            <v>2023</v>
          </cell>
        </row>
      </sheetData>
      <sheetData sheetId="2">
        <row r="5">
          <cell r="D5">
            <v>8.7986000000000004</v>
          </cell>
          <cell r="E5">
            <v>9.6156000000000006</v>
          </cell>
        </row>
        <row r="6">
          <cell r="D6">
            <v>8.6456</v>
          </cell>
          <cell r="E6">
            <v>9.0864999999999991</v>
          </cell>
        </row>
        <row r="7">
          <cell r="C7">
            <v>2017</v>
          </cell>
          <cell r="D7">
            <v>8.2410999999999994</v>
          </cell>
          <cell r="E7">
            <v>9.8510000000000009</v>
          </cell>
        </row>
        <row r="8">
          <cell r="D8">
            <v>8.6911000000000005</v>
          </cell>
          <cell r="E8">
            <v>9.9448000000000008</v>
          </cell>
        </row>
        <row r="9">
          <cell r="D9">
            <v>8.8176000000000005</v>
          </cell>
          <cell r="E9">
            <v>9.8806999999999992</v>
          </cell>
        </row>
        <row r="10">
          <cell r="D10">
            <v>8.5374999999999996</v>
          </cell>
          <cell r="E10">
            <v>10.5053</v>
          </cell>
        </row>
        <row r="11">
          <cell r="D11">
            <v>8.8362999999999996</v>
          </cell>
          <cell r="E11">
            <v>9.9887999999999995</v>
          </cell>
        </row>
        <row r="12">
          <cell r="D12">
            <v>9.9065999999999992</v>
          </cell>
          <cell r="E12">
            <v>10.552199999999999</v>
          </cell>
        </row>
      </sheetData>
      <sheetData sheetId="3"/>
      <sheetData sheetId="4"/>
      <sheetData sheetId="5"/>
      <sheetData sheetId="6"/>
      <sheetData sheetId="7">
        <row r="2">
          <cell r="B2" t="str">
            <v>ABG SUNDAL COLLIER HLDG ASA</v>
          </cell>
        </row>
        <row r="3">
          <cell r="B3" t="str">
            <v>ABG SUNDAL COLLIER HLDG ASA</v>
          </cell>
        </row>
        <row r="4">
          <cell r="B4" t="str">
            <v>ABG SUNDAL COLLIER HLDG ASA</v>
          </cell>
        </row>
        <row r="5">
          <cell r="B5" t="str">
            <v>ABG SUNDAL COLLIER HLDG ASA</v>
          </cell>
        </row>
        <row r="6">
          <cell r="B6" t="str">
            <v>ABG SUNDAL COLLIER HLDG ASA</v>
          </cell>
        </row>
        <row r="7">
          <cell r="B7" t="str">
            <v>ABG SUNDAL COLLIER HLDG ASA</v>
          </cell>
        </row>
        <row r="8">
          <cell r="B8" t="str">
            <v>ABG SUNDAL COLLIER HLDG ASA</v>
          </cell>
        </row>
        <row r="9">
          <cell r="B9" t="str">
            <v>ABG SUNDAL COLLIER HLDG ASA</v>
          </cell>
        </row>
        <row r="10">
          <cell r="B10" t="str">
            <v>ABL GROUP ASA</v>
          </cell>
        </row>
        <row r="11">
          <cell r="B11" t="str">
            <v>ABL GROUP ASA</v>
          </cell>
        </row>
        <row r="12">
          <cell r="B12" t="str">
            <v>ABL GROUP ASA</v>
          </cell>
        </row>
        <row r="13">
          <cell r="B13" t="str">
            <v>ABL GROUP ASA</v>
          </cell>
        </row>
        <row r="14">
          <cell r="B14" t="str">
            <v>ABL GROUP ASA</v>
          </cell>
        </row>
        <row r="15">
          <cell r="B15" t="str">
            <v>ABL GROUP ASA</v>
          </cell>
        </row>
        <row r="16">
          <cell r="B16" t="str">
            <v>ABL GROUP ASA</v>
          </cell>
        </row>
        <row r="17">
          <cell r="B17" t="str">
            <v>ABL GROUP ASA</v>
          </cell>
        </row>
        <row r="18">
          <cell r="B18" t="str">
            <v>AF GRUPPEN ASA</v>
          </cell>
        </row>
        <row r="19">
          <cell r="B19" t="str">
            <v>AF GRUPPEN ASA</v>
          </cell>
        </row>
        <row r="20">
          <cell r="B20" t="str">
            <v>AF GRUPPEN ASA</v>
          </cell>
        </row>
        <row r="21">
          <cell r="B21" t="str">
            <v>AF GRUPPEN ASA</v>
          </cell>
        </row>
        <row r="22">
          <cell r="B22" t="str">
            <v>AF GRUPPEN ASA</v>
          </cell>
        </row>
        <row r="23">
          <cell r="B23" t="str">
            <v>AF GRUPPEN ASA</v>
          </cell>
        </row>
        <row r="24">
          <cell r="B24" t="str">
            <v>AF GRUPPEN ASA</v>
          </cell>
        </row>
        <row r="25">
          <cell r="B25" t="str">
            <v>AF GRUPPEN ASA</v>
          </cell>
        </row>
        <row r="26">
          <cell r="B26" t="str">
            <v>AKASTOR ASA</v>
          </cell>
        </row>
        <row r="27">
          <cell r="B27" t="str">
            <v>AKASTOR ASA</v>
          </cell>
        </row>
        <row r="28">
          <cell r="B28" t="str">
            <v>AKASTOR ASA</v>
          </cell>
        </row>
        <row r="29">
          <cell r="B29" t="str">
            <v>AKASTOR ASA</v>
          </cell>
        </row>
        <row r="30">
          <cell r="B30" t="str">
            <v>AKASTOR ASA</v>
          </cell>
        </row>
        <row r="31">
          <cell r="B31" t="str">
            <v>AKASTOR ASA</v>
          </cell>
        </row>
        <row r="32">
          <cell r="B32" t="str">
            <v>AKASTOR ASA</v>
          </cell>
        </row>
        <row r="33">
          <cell r="B33" t="str">
            <v>AKASTOR ASA</v>
          </cell>
        </row>
        <row r="34">
          <cell r="B34" t="str">
            <v>AKER ASA</v>
          </cell>
        </row>
        <row r="35">
          <cell r="B35" t="str">
            <v>AKER ASA</v>
          </cell>
        </row>
        <row r="36">
          <cell r="B36" t="str">
            <v>AKER ASA</v>
          </cell>
        </row>
        <row r="37">
          <cell r="B37" t="str">
            <v>AKER ASA</v>
          </cell>
        </row>
        <row r="38">
          <cell r="B38" t="str">
            <v>AKER ASA</v>
          </cell>
        </row>
        <row r="39">
          <cell r="B39" t="str">
            <v>AKER ASA</v>
          </cell>
        </row>
        <row r="40">
          <cell r="B40" t="str">
            <v>AKER ASA</v>
          </cell>
        </row>
        <row r="41">
          <cell r="B41" t="str">
            <v>AKER ASA</v>
          </cell>
        </row>
        <row r="42">
          <cell r="B42" t="str">
            <v>AKER BP ASA</v>
          </cell>
        </row>
        <row r="43">
          <cell r="B43" t="str">
            <v>AKER BP ASA</v>
          </cell>
        </row>
        <row r="44">
          <cell r="B44" t="str">
            <v>AKER BP ASA</v>
          </cell>
        </row>
        <row r="45">
          <cell r="B45" t="str">
            <v>AKER BP ASA</v>
          </cell>
        </row>
        <row r="46">
          <cell r="B46" t="str">
            <v>AKER BP ASA</v>
          </cell>
        </row>
        <row r="47">
          <cell r="B47" t="str">
            <v>AKER BP ASA</v>
          </cell>
        </row>
        <row r="48">
          <cell r="B48" t="str">
            <v>AKER BP ASA</v>
          </cell>
        </row>
        <row r="49">
          <cell r="B49" t="str">
            <v>AKER BP ASA</v>
          </cell>
        </row>
        <row r="50">
          <cell r="B50" t="str">
            <v>AKER SOLUTIONS ASA</v>
          </cell>
        </row>
        <row r="51">
          <cell r="B51" t="str">
            <v>AKER SOLUTIONS ASA</v>
          </cell>
        </row>
        <row r="52">
          <cell r="B52" t="str">
            <v>AKER SOLUTIONS ASA</v>
          </cell>
        </row>
        <row r="53">
          <cell r="B53" t="str">
            <v>AKER SOLUTIONS ASA</v>
          </cell>
        </row>
        <row r="54">
          <cell r="B54" t="str">
            <v>AKER SOLUTIONS ASA</v>
          </cell>
        </row>
        <row r="55">
          <cell r="B55" t="str">
            <v>AKER SOLUTIONS ASA</v>
          </cell>
        </row>
        <row r="56">
          <cell r="B56" t="str">
            <v>AKER SOLUTIONS ASA</v>
          </cell>
        </row>
        <row r="57">
          <cell r="B57" t="str">
            <v>AKER SOLUTIONS ASA</v>
          </cell>
        </row>
        <row r="58">
          <cell r="B58" t="str">
            <v>AKVA GROUP ASA</v>
          </cell>
        </row>
        <row r="59">
          <cell r="B59" t="str">
            <v>AKVA GROUP ASA</v>
          </cell>
        </row>
        <row r="60">
          <cell r="B60" t="str">
            <v>AKVA GROUP ASA</v>
          </cell>
        </row>
        <row r="61">
          <cell r="B61" t="str">
            <v>AKVA GROUP ASA</v>
          </cell>
        </row>
        <row r="62">
          <cell r="B62" t="str">
            <v>AKVA GROUP ASA</v>
          </cell>
        </row>
        <row r="63">
          <cell r="B63" t="str">
            <v>AKVA GROUP ASA</v>
          </cell>
        </row>
        <row r="64">
          <cell r="B64" t="str">
            <v>AKVA GROUP ASA</v>
          </cell>
        </row>
        <row r="65">
          <cell r="B65" t="str">
            <v>AKVA GROUP ASA</v>
          </cell>
        </row>
        <row r="66">
          <cell r="B66" t="str">
            <v>AMSC ASA</v>
          </cell>
        </row>
        <row r="67">
          <cell r="B67" t="str">
            <v>AMSC ASA</v>
          </cell>
        </row>
        <row r="68">
          <cell r="B68" t="str">
            <v>AMSC ASA</v>
          </cell>
        </row>
        <row r="69">
          <cell r="B69" t="str">
            <v>AMSC ASA</v>
          </cell>
        </row>
        <row r="70">
          <cell r="B70" t="str">
            <v>AMSC ASA</v>
          </cell>
        </row>
        <row r="71">
          <cell r="B71" t="str">
            <v>AMSC ASA</v>
          </cell>
        </row>
        <row r="72">
          <cell r="B72" t="str">
            <v>AMSC ASA</v>
          </cell>
        </row>
        <row r="73">
          <cell r="B73" t="str">
            <v>AMSC ASA</v>
          </cell>
        </row>
        <row r="74">
          <cell r="B74" t="str">
            <v>ARCTICZYMES TECHNOLOGIES ASA</v>
          </cell>
        </row>
        <row r="75">
          <cell r="B75" t="str">
            <v>ARCTICZYMES TECHNOLOGIES ASA</v>
          </cell>
        </row>
        <row r="76">
          <cell r="B76" t="str">
            <v>ARCTICZYMES TECHNOLOGIES ASA</v>
          </cell>
        </row>
        <row r="77">
          <cell r="B77" t="str">
            <v>ARCTICZYMES TECHNOLOGIES ASA</v>
          </cell>
        </row>
        <row r="78">
          <cell r="B78" t="str">
            <v>ARCTICZYMES TECHNOLOGIES ASA</v>
          </cell>
        </row>
        <row r="79">
          <cell r="B79" t="str">
            <v>ARCTICZYMES TECHNOLOGIES ASA</v>
          </cell>
        </row>
        <row r="80">
          <cell r="B80" t="str">
            <v>ARCTICZYMES TECHNOLOGIES ASA</v>
          </cell>
        </row>
        <row r="81">
          <cell r="B81" t="str">
            <v>ARCTICZYMES TECHNOLOGIES ASA</v>
          </cell>
        </row>
        <row r="82">
          <cell r="B82" t="str">
            <v>AUSTEVOLL SEAFOOD ASA</v>
          </cell>
        </row>
        <row r="83">
          <cell r="B83" t="str">
            <v>AUSTEVOLL SEAFOOD ASA</v>
          </cell>
        </row>
        <row r="84">
          <cell r="B84" t="str">
            <v>AUSTEVOLL SEAFOOD ASA</v>
          </cell>
        </row>
        <row r="85">
          <cell r="B85" t="str">
            <v>AUSTEVOLL SEAFOOD ASA</v>
          </cell>
        </row>
        <row r="86">
          <cell r="B86" t="str">
            <v>AUSTEVOLL SEAFOOD ASA</v>
          </cell>
        </row>
        <row r="87">
          <cell r="B87" t="str">
            <v>AUSTEVOLL SEAFOOD ASA</v>
          </cell>
        </row>
        <row r="88">
          <cell r="B88" t="str">
            <v>AUSTEVOLL SEAFOOD ASA</v>
          </cell>
        </row>
        <row r="89">
          <cell r="B89" t="str">
            <v>AUSTEVOLL SEAFOOD ASA</v>
          </cell>
        </row>
        <row r="90">
          <cell r="B90" t="str">
            <v>AXACTOR ASA</v>
          </cell>
        </row>
        <row r="91">
          <cell r="B91" t="str">
            <v>AXACTOR ASA</v>
          </cell>
        </row>
        <row r="92">
          <cell r="B92" t="str">
            <v>AXACTOR ASA</v>
          </cell>
        </row>
        <row r="93">
          <cell r="B93" t="str">
            <v>AXACTOR ASA</v>
          </cell>
        </row>
        <row r="94">
          <cell r="B94" t="str">
            <v>AXACTOR ASA</v>
          </cell>
        </row>
        <row r="95">
          <cell r="B95" t="str">
            <v>AXACTOR ASA</v>
          </cell>
        </row>
        <row r="96">
          <cell r="B96" t="str">
            <v>AXACTOR ASA</v>
          </cell>
        </row>
        <row r="97">
          <cell r="B97" t="str">
            <v>B2HOLDING ASA</v>
          </cell>
        </row>
        <row r="98">
          <cell r="B98" t="str">
            <v>B2HOLDING ASA</v>
          </cell>
        </row>
        <row r="99">
          <cell r="B99" t="str">
            <v>B2HOLDING ASA</v>
          </cell>
        </row>
        <row r="100">
          <cell r="B100" t="str">
            <v>B2HOLDING ASA</v>
          </cell>
        </row>
        <row r="101">
          <cell r="B101" t="str">
            <v>B2HOLDING ASA</v>
          </cell>
        </row>
        <row r="102">
          <cell r="B102" t="str">
            <v>B2HOLDING ASA</v>
          </cell>
        </row>
        <row r="103">
          <cell r="B103" t="str">
            <v>B2HOLDING ASA</v>
          </cell>
        </row>
        <row r="104">
          <cell r="B104" t="str">
            <v>B2HOLDING ASA</v>
          </cell>
        </row>
        <row r="105">
          <cell r="B105" t="str">
            <v>BELSHIPS ASA</v>
          </cell>
        </row>
        <row r="106">
          <cell r="B106" t="str">
            <v>BELSHIPS ASA</v>
          </cell>
        </row>
        <row r="107">
          <cell r="B107" t="str">
            <v>BELSHIPS ASA</v>
          </cell>
        </row>
        <row r="108">
          <cell r="B108" t="str">
            <v>BELSHIPS ASA</v>
          </cell>
        </row>
        <row r="109">
          <cell r="B109" t="str">
            <v>BELSHIPS ASA</v>
          </cell>
        </row>
        <row r="110">
          <cell r="B110" t="str">
            <v>BELSHIPS ASA</v>
          </cell>
        </row>
        <row r="111">
          <cell r="B111" t="str">
            <v>BELSHIPS ASA</v>
          </cell>
        </row>
        <row r="112">
          <cell r="B112" t="str">
            <v>BELSHIPS ASA</v>
          </cell>
        </row>
        <row r="113">
          <cell r="B113" t="str">
            <v>BLUENORD ASA</v>
          </cell>
        </row>
        <row r="114">
          <cell r="B114" t="str">
            <v>BLUENORD ASA</v>
          </cell>
        </row>
        <row r="115">
          <cell r="B115" t="str">
            <v>BLUENORD ASA</v>
          </cell>
        </row>
        <row r="116">
          <cell r="B116" t="str">
            <v>BLUENORD ASA</v>
          </cell>
        </row>
        <row r="117">
          <cell r="B117" t="str">
            <v>BORGESTAD ASA</v>
          </cell>
        </row>
        <row r="118">
          <cell r="B118" t="str">
            <v>BORGESTAD ASA</v>
          </cell>
        </row>
        <row r="119">
          <cell r="B119" t="str">
            <v>BORGESTAD ASA</v>
          </cell>
        </row>
        <row r="120">
          <cell r="B120" t="str">
            <v>BORGESTAD ASA</v>
          </cell>
        </row>
        <row r="121">
          <cell r="B121" t="str">
            <v>BORGESTAD ASA</v>
          </cell>
        </row>
        <row r="122">
          <cell r="B122" t="str">
            <v>BORGESTAD ASA</v>
          </cell>
        </row>
        <row r="123">
          <cell r="B123" t="str">
            <v>BORGESTAD ASA</v>
          </cell>
        </row>
        <row r="124">
          <cell r="B124" t="str">
            <v>BORGESTAD ASA</v>
          </cell>
        </row>
        <row r="125">
          <cell r="B125" t="str">
            <v>BORREGAARD ASA</v>
          </cell>
        </row>
        <row r="126">
          <cell r="B126" t="str">
            <v>BORREGAARD ASA</v>
          </cell>
        </row>
        <row r="127">
          <cell r="B127" t="str">
            <v>BORREGAARD ASA</v>
          </cell>
        </row>
        <row r="128">
          <cell r="B128" t="str">
            <v>BORREGAARD ASA</v>
          </cell>
        </row>
        <row r="129">
          <cell r="B129" t="str">
            <v>BORREGAARD ASA</v>
          </cell>
        </row>
        <row r="130">
          <cell r="B130" t="str">
            <v>BORREGAARD ASA</v>
          </cell>
        </row>
        <row r="131">
          <cell r="B131" t="str">
            <v>BORREGAARD ASA</v>
          </cell>
        </row>
        <row r="132">
          <cell r="B132" t="str">
            <v>BORREGAARD ASA</v>
          </cell>
        </row>
        <row r="133">
          <cell r="B133" t="str">
            <v>BOUVET ASA</v>
          </cell>
        </row>
        <row r="134">
          <cell r="B134" t="str">
            <v>BOUVET ASA</v>
          </cell>
        </row>
        <row r="135">
          <cell r="B135" t="str">
            <v>BOUVET ASA</v>
          </cell>
        </row>
        <row r="136">
          <cell r="B136" t="str">
            <v>BOUVET ASA</v>
          </cell>
        </row>
        <row r="137">
          <cell r="B137" t="str">
            <v>BOUVET ASA</v>
          </cell>
        </row>
        <row r="138">
          <cell r="B138" t="str">
            <v>BOUVET ASA</v>
          </cell>
        </row>
        <row r="139">
          <cell r="B139" t="str">
            <v>BOUVET ASA</v>
          </cell>
        </row>
        <row r="140">
          <cell r="B140" t="str">
            <v>BOUVET ASA</v>
          </cell>
        </row>
        <row r="141">
          <cell r="B141" t="str">
            <v>BYGGMA ASA</v>
          </cell>
        </row>
        <row r="142">
          <cell r="B142" t="str">
            <v>BYGGMA ASA</v>
          </cell>
        </row>
        <row r="143">
          <cell r="B143" t="str">
            <v>BYGGMA ASA</v>
          </cell>
        </row>
        <row r="144">
          <cell r="B144" t="str">
            <v>BYGGMA ASA</v>
          </cell>
        </row>
        <row r="145">
          <cell r="B145" t="str">
            <v>BYGGMA ASA</v>
          </cell>
        </row>
        <row r="146">
          <cell r="B146" t="str">
            <v>BYGGMA ASA</v>
          </cell>
        </row>
        <row r="147">
          <cell r="B147" t="str">
            <v>BYGGMA ASA</v>
          </cell>
        </row>
        <row r="148">
          <cell r="B148" t="str">
            <v>BYGGMA ASA</v>
          </cell>
        </row>
        <row r="149">
          <cell r="B149" t="str">
            <v>CIRCIO HOLDING ASA</v>
          </cell>
        </row>
        <row r="150">
          <cell r="B150" t="str">
            <v>CIRCIO HOLDING ASA</v>
          </cell>
        </row>
        <row r="151">
          <cell r="B151" t="str">
            <v>CIRCIO HOLDING ASA</v>
          </cell>
        </row>
        <row r="152">
          <cell r="B152" t="str">
            <v>CRAYON GROUP HOLDING ASA</v>
          </cell>
        </row>
        <row r="153">
          <cell r="B153" t="str">
            <v>CRAYON GROUP HOLDING ASA</v>
          </cell>
        </row>
        <row r="154">
          <cell r="B154" t="str">
            <v>CRAYON GROUP HOLDING ASA</v>
          </cell>
        </row>
        <row r="155">
          <cell r="B155" t="str">
            <v>CRAYON GROUP HOLDING ASA</v>
          </cell>
        </row>
        <row r="156">
          <cell r="B156" t="str">
            <v>CRAYON GROUP HOLDING ASA</v>
          </cell>
        </row>
        <row r="157">
          <cell r="B157" t="str">
            <v>CRAYON GROUP HOLDING ASA</v>
          </cell>
        </row>
        <row r="158">
          <cell r="B158" t="str">
            <v>CRAYON GROUP HOLDING ASA</v>
          </cell>
        </row>
        <row r="159">
          <cell r="B159" t="str">
            <v>CRAYON GROUP HOLDING ASA</v>
          </cell>
        </row>
        <row r="160">
          <cell r="B160" t="str">
            <v>DNB BANK ASA</v>
          </cell>
        </row>
        <row r="161">
          <cell r="B161" t="str">
            <v>DNB BANK ASA</v>
          </cell>
        </row>
        <row r="162">
          <cell r="B162" t="str">
            <v>DNB BANK ASA</v>
          </cell>
        </row>
        <row r="163">
          <cell r="B163" t="str">
            <v>DNB BANK ASA</v>
          </cell>
        </row>
        <row r="164">
          <cell r="B164" t="str">
            <v>DNB BANK ASA</v>
          </cell>
        </row>
        <row r="165">
          <cell r="B165" t="str">
            <v>DNB BANK ASA</v>
          </cell>
        </row>
        <row r="166">
          <cell r="B166" t="str">
            <v>DNB BANK ASA</v>
          </cell>
        </row>
        <row r="167">
          <cell r="B167" t="str">
            <v>DNB BANK ASA</v>
          </cell>
        </row>
        <row r="168">
          <cell r="B168" t="str">
            <v>DNO ASA</v>
          </cell>
        </row>
        <row r="169">
          <cell r="B169" t="str">
            <v>DNO ASA</v>
          </cell>
        </row>
        <row r="170">
          <cell r="B170" t="str">
            <v>DNO ASA</v>
          </cell>
        </row>
        <row r="171">
          <cell r="B171" t="str">
            <v>DNO ASA</v>
          </cell>
        </row>
        <row r="172">
          <cell r="B172" t="str">
            <v>DNO ASA</v>
          </cell>
        </row>
        <row r="173">
          <cell r="B173" t="str">
            <v>DNO ASA</v>
          </cell>
        </row>
        <row r="174">
          <cell r="B174" t="str">
            <v>DNO ASA</v>
          </cell>
        </row>
        <row r="175">
          <cell r="B175" t="str">
            <v>DOF ASA</v>
          </cell>
        </row>
        <row r="176">
          <cell r="B176" t="str">
            <v>DOF ASA</v>
          </cell>
        </row>
        <row r="177">
          <cell r="B177" t="str">
            <v>DOF ASA</v>
          </cell>
        </row>
        <row r="178">
          <cell r="B178" t="str">
            <v>DOF ASA</v>
          </cell>
        </row>
        <row r="179">
          <cell r="B179" t="str">
            <v>DOF ASA</v>
          </cell>
        </row>
        <row r="180">
          <cell r="B180" t="str">
            <v>DOF ASA</v>
          </cell>
        </row>
        <row r="181">
          <cell r="B181" t="str">
            <v>DOF ASA</v>
          </cell>
        </row>
        <row r="182">
          <cell r="B182" t="str">
            <v>EIDESVIK OFFSHORE ASA</v>
          </cell>
        </row>
        <row r="183">
          <cell r="B183" t="str">
            <v>EIDESVIK OFFSHORE ASA</v>
          </cell>
        </row>
        <row r="184">
          <cell r="B184" t="str">
            <v>EIDESVIK OFFSHORE ASA</v>
          </cell>
        </row>
        <row r="185">
          <cell r="B185" t="str">
            <v>EIDESVIK OFFSHORE ASA</v>
          </cell>
        </row>
        <row r="186">
          <cell r="B186" t="str">
            <v>EIDESVIK OFFSHORE ASA</v>
          </cell>
        </row>
        <row r="187">
          <cell r="B187" t="str">
            <v>EIDESVIK OFFSHORE ASA</v>
          </cell>
        </row>
        <row r="188">
          <cell r="B188" t="str">
            <v>EIDESVIK OFFSHORE ASA</v>
          </cell>
        </row>
        <row r="189">
          <cell r="B189" t="str">
            <v>EIDESVIK OFFSHORE ASA</v>
          </cell>
        </row>
        <row r="190">
          <cell r="B190" t="str">
            <v>ELECTROMAGNETIC GEOSERV</v>
          </cell>
        </row>
        <row r="191">
          <cell r="B191" t="str">
            <v>ELECTROMAGNETIC GEOSERV</v>
          </cell>
        </row>
        <row r="192">
          <cell r="B192" t="str">
            <v>ELECTROMAGNETIC GEOSERV</v>
          </cell>
        </row>
        <row r="193">
          <cell r="B193" t="str">
            <v>ELECTROMAGNETIC GEOSERV</v>
          </cell>
        </row>
        <row r="194">
          <cell r="B194" t="str">
            <v>ELECTROMAGNETIC GEOSERV</v>
          </cell>
        </row>
        <row r="195">
          <cell r="B195" t="str">
            <v>ELECTROMAGNETIC GEOSERV</v>
          </cell>
        </row>
        <row r="196">
          <cell r="B196" t="str">
            <v>ELKEM ASA</v>
          </cell>
        </row>
        <row r="197">
          <cell r="B197" t="str">
            <v>ELKEM ASA</v>
          </cell>
        </row>
        <row r="198">
          <cell r="B198" t="str">
            <v>ELKEM ASA</v>
          </cell>
        </row>
        <row r="199">
          <cell r="B199" t="str">
            <v>ELKEM ASA</v>
          </cell>
        </row>
        <row r="200">
          <cell r="B200" t="str">
            <v>ELKEM ASA</v>
          </cell>
        </row>
        <row r="201">
          <cell r="B201" t="str">
            <v>ELKEM ASA</v>
          </cell>
        </row>
        <row r="202">
          <cell r="B202" t="str">
            <v>ELKEM ASA</v>
          </cell>
        </row>
        <row r="203">
          <cell r="B203" t="str">
            <v>ELKEM ASA</v>
          </cell>
        </row>
        <row r="204">
          <cell r="B204" t="str">
            <v>ENTRA ASA</v>
          </cell>
        </row>
        <row r="205">
          <cell r="B205" t="str">
            <v>ENTRA ASA</v>
          </cell>
        </row>
        <row r="206">
          <cell r="B206" t="str">
            <v>ENTRA ASA</v>
          </cell>
        </row>
        <row r="207">
          <cell r="B207" t="str">
            <v>ENTRA ASA</v>
          </cell>
        </row>
        <row r="208">
          <cell r="B208" t="str">
            <v>ENTRA ASA</v>
          </cell>
        </row>
        <row r="209">
          <cell r="B209" t="str">
            <v>ENTRA ASA</v>
          </cell>
        </row>
        <row r="210">
          <cell r="B210" t="str">
            <v>ENTRA ASA</v>
          </cell>
        </row>
        <row r="211">
          <cell r="B211" t="str">
            <v>ENTRA ASA</v>
          </cell>
        </row>
        <row r="212">
          <cell r="B212" t="str">
            <v>EQUINOR ASA</v>
          </cell>
        </row>
        <row r="213">
          <cell r="B213" t="str">
            <v>EQUINOR ASA</v>
          </cell>
        </row>
        <row r="214">
          <cell r="B214" t="str">
            <v>EQUINOR ASA</v>
          </cell>
        </row>
        <row r="215">
          <cell r="B215" t="str">
            <v>EQUINOR ASA</v>
          </cell>
        </row>
        <row r="216">
          <cell r="B216" t="str">
            <v>EQUINOR ASA</v>
          </cell>
        </row>
        <row r="217">
          <cell r="B217" t="str">
            <v>EQUINOR ASA</v>
          </cell>
        </row>
        <row r="218">
          <cell r="B218" t="str">
            <v>EQUINOR ASA</v>
          </cell>
        </row>
        <row r="219">
          <cell r="B219" t="str">
            <v>EQUINOR ASA</v>
          </cell>
        </row>
        <row r="220">
          <cell r="B220" t="str">
            <v>EQVA ASA</v>
          </cell>
        </row>
        <row r="221">
          <cell r="B221" t="str">
            <v>EQVA ASA</v>
          </cell>
        </row>
        <row r="222">
          <cell r="B222" t="str">
            <v>EQVA ASA</v>
          </cell>
        </row>
        <row r="223">
          <cell r="B223" t="str">
            <v>EQVA ASA</v>
          </cell>
        </row>
        <row r="224">
          <cell r="B224" t="str">
            <v>EQVA ASA</v>
          </cell>
        </row>
        <row r="225">
          <cell r="B225" t="str">
            <v>EQVA ASA</v>
          </cell>
        </row>
        <row r="226">
          <cell r="B226" t="str">
            <v>EQVA ASA</v>
          </cell>
        </row>
        <row r="227">
          <cell r="B227" t="str">
            <v>EQVA ASA</v>
          </cell>
        </row>
        <row r="228">
          <cell r="B228" t="str">
            <v>EUROPRIS ASA</v>
          </cell>
        </row>
        <row r="229">
          <cell r="B229" t="str">
            <v>EUROPRIS ASA</v>
          </cell>
        </row>
        <row r="230">
          <cell r="B230" t="str">
            <v>EUROPRIS ASA</v>
          </cell>
        </row>
        <row r="231">
          <cell r="B231" t="str">
            <v>EUROPRIS ASA</v>
          </cell>
        </row>
        <row r="232">
          <cell r="B232" t="str">
            <v>EUROPRIS ASA</v>
          </cell>
        </row>
        <row r="233">
          <cell r="B233" t="str">
            <v>EUROPRIS ASA</v>
          </cell>
        </row>
        <row r="234">
          <cell r="B234" t="str">
            <v>EUROPRIS ASA</v>
          </cell>
        </row>
        <row r="235">
          <cell r="B235" t="str">
            <v>EUROPRIS ASA</v>
          </cell>
        </row>
        <row r="236">
          <cell r="B236" t="str">
            <v>GC RIEBER SHIPPING ASA</v>
          </cell>
        </row>
        <row r="237">
          <cell r="B237" t="str">
            <v>GC RIEBER SHIPPING ASA</v>
          </cell>
        </row>
        <row r="238">
          <cell r="B238" t="str">
            <v>GC RIEBER SHIPPING ASA</v>
          </cell>
        </row>
        <row r="239">
          <cell r="B239" t="str">
            <v>GC RIEBER SHIPPING ASA</v>
          </cell>
        </row>
        <row r="240">
          <cell r="B240" t="str">
            <v>GC RIEBER SHIPPING ASA</v>
          </cell>
        </row>
        <row r="241">
          <cell r="B241" t="str">
            <v>GC RIEBER SHIPPING ASA</v>
          </cell>
        </row>
        <row r="242">
          <cell r="B242" t="str">
            <v>GC RIEBER SHIPPING ASA</v>
          </cell>
        </row>
        <row r="243">
          <cell r="B243" t="str">
            <v>GC RIEBER SHIPPING ASA</v>
          </cell>
        </row>
        <row r="244">
          <cell r="B244" t="str">
            <v>GOODTECH ASA</v>
          </cell>
        </row>
        <row r="245">
          <cell r="B245" t="str">
            <v>GOODTECH ASA</v>
          </cell>
        </row>
        <row r="246">
          <cell r="B246" t="str">
            <v>GOODTECH ASA</v>
          </cell>
        </row>
        <row r="247">
          <cell r="B247" t="str">
            <v>GOODTECH ASA</v>
          </cell>
        </row>
        <row r="248">
          <cell r="B248" t="str">
            <v>GOODTECH ASA</v>
          </cell>
        </row>
        <row r="249">
          <cell r="B249" t="str">
            <v>GOODTECH ASA</v>
          </cell>
        </row>
        <row r="250">
          <cell r="B250" t="str">
            <v>GOODTECH ASA</v>
          </cell>
        </row>
        <row r="251">
          <cell r="B251" t="str">
            <v>GOODTECH ASA</v>
          </cell>
        </row>
        <row r="252">
          <cell r="B252" t="str">
            <v>GRIEG SEAFOOD AS</v>
          </cell>
        </row>
        <row r="253">
          <cell r="B253" t="str">
            <v>GRIEG SEAFOOD AS</v>
          </cell>
        </row>
        <row r="254">
          <cell r="B254" t="str">
            <v>GRIEG SEAFOOD AS</v>
          </cell>
        </row>
        <row r="255">
          <cell r="B255" t="str">
            <v>GRIEG SEAFOOD AS</v>
          </cell>
        </row>
        <row r="256">
          <cell r="B256" t="str">
            <v>GRIEG SEAFOOD AS</v>
          </cell>
        </row>
        <row r="257">
          <cell r="B257" t="str">
            <v>GRIEG SEAFOOD AS</v>
          </cell>
        </row>
        <row r="258">
          <cell r="B258" t="str">
            <v>GRIEG SEAFOOD AS</v>
          </cell>
        </row>
        <row r="259">
          <cell r="B259" t="str">
            <v>GRIEG SEAFOOD AS</v>
          </cell>
        </row>
        <row r="260">
          <cell r="B260" t="str">
            <v>GYLDENDAL ASA</v>
          </cell>
        </row>
        <row r="261">
          <cell r="B261" t="str">
            <v>GYLDENDAL ASA</v>
          </cell>
        </row>
        <row r="262">
          <cell r="B262" t="str">
            <v>GYLDENDAL ASA</v>
          </cell>
        </row>
        <row r="263">
          <cell r="B263" t="str">
            <v>GYLDENDAL ASA</v>
          </cell>
        </row>
        <row r="264">
          <cell r="B264" t="str">
            <v>GYLDENDAL ASA</v>
          </cell>
        </row>
        <row r="265">
          <cell r="B265" t="str">
            <v>GYLDENDAL ASA</v>
          </cell>
        </row>
        <row r="266">
          <cell r="B266" t="str">
            <v>GYLDENDAL ASA</v>
          </cell>
        </row>
        <row r="267">
          <cell r="B267" t="str">
            <v>GYLDENDAL ASA</v>
          </cell>
        </row>
        <row r="268">
          <cell r="B268" t="str">
            <v>HAVILA SHIPPING ASA</v>
          </cell>
        </row>
        <row r="269">
          <cell r="B269" t="str">
            <v>HAVILA SHIPPING ASA</v>
          </cell>
        </row>
        <row r="270">
          <cell r="B270" t="str">
            <v>HAVILA SHIPPING ASA</v>
          </cell>
        </row>
        <row r="271">
          <cell r="B271" t="str">
            <v>HAVILA SHIPPING ASA</v>
          </cell>
        </row>
        <row r="272">
          <cell r="B272" t="str">
            <v>HAVILA SHIPPING ASA</v>
          </cell>
        </row>
        <row r="273">
          <cell r="B273" t="str">
            <v>HAVILA SHIPPING ASA</v>
          </cell>
        </row>
        <row r="274">
          <cell r="B274" t="str">
            <v>HAVILA SHIPPING ASA</v>
          </cell>
        </row>
        <row r="275">
          <cell r="B275" t="str">
            <v>HAVILA SHIPPING ASA</v>
          </cell>
        </row>
        <row r="276">
          <cell r="B276" t="str">
            <v>HEXAGON COMPOSITES ASA</v>
          </cell>
        </row>
        <row r="277">
          <cell r="B277" t="str">
            <v>HEXAGON COMPOSITES ASA</v>
          </cell>
        </row>
        <row r="278">
          <cell r="B278" t="str">
            <v>HEXAGON COMPOSITES ASA</v>
          </cell>
        </row>
        <row r="279">
          <cell r="B279" t="str">
            <v>HEXAGON COMPOSITES ASA</v>
          </cell>
        </row>
        <row r="280">
          <cell r="B280" t="str">
            <v>HEXAGON COMPOSITES ASA</v>
          </cell>
        </row>
        <row r="281">
          <cell r="B281" t="str">
            <v>HEXAGON COMPOSITES ASA</v>
          </cell>
        </row>
        <row r="282">
          <cell r="B282" t="str">
            <v>HEXAGON COMPOSITES ASA</v>
          </cell>
        </row>
        <row r="283">
          <cell r="B283" t="str">
            <v>HEXAGON COMPOSITES ASA</v>
          </cell>
        </row>
        <row r="284">
          <cell r="B284" t="str">
            <v>INTEROIL EXPLORATION AS</v>
          </cell>
        </row>
        <row r="285">
          <cell r="B285" t="str">
            <v>INTEROIL EXPLORATION AS</v>
          </cell>
        </row>
        <row r="286">
          <cell r="B286" t="str">
            <v>INTEROIL EXPLORATION AS</v>
          </cell>
        </row>
        <row r="287">
          <cell r="B287" t="str">
            <v>INTEROIL EXPLORATION AS</v>
          </cell>
        </row>
        <row r="288">
          <cell r="B288" t="str">
            <v>INTEROIL EXPLORATION AS</v>
          </cell>
        </row>
        <row r="289">
          <cell r="B289" t="str">
            <v>INTEROIL EXPLORATION AS</v>
          </cell>
        </row>
        <row r="290">
          <cell r="B290" t="str">
            <v>INTEROIL EXPLORATION AS</v>
          </cell>
        </row>
        <row r="291">
          <cell r="B291" t="str">
            <v>ITERA ASA</v>
          </cell>
        </row>
        <row r="292">
          <cell r="B292" t="str">
            <v>ITERA ASA</v>
          </cell>
        </row>
        <row r="293">
          <cell r="B293" t="str">
            <v>ITERA ASA</v>
          </cell>
        </row>
        <row r="294">
          <cell r="B294" t="str">
            <v>ITERA ASA</v>
          </cell>
        </row>
        <row r="295">
          <cell r="B295" t="str">
            <v>ITERA ASA</v>
          </cell>
        </row>
        <row r="296">
          <cell r="B296" t="str">
            <v>ITERA ASA</v>
          </cell>
        </row>
        <row r="297">
          <cell r="B297" t="str">
            <v>ITERA ASA</v>
          </cell>
        </row>
        <row r="298">
          <cell r="B298" t="str">
            <v>ITERA ASA</v>
          </cell>
        </row>
        <row r="299">
          <cell r="B299" t="str">
            <v>KID ASA</v>
          </cell>
        </row>
        <row r="300">
          <cell r="B300" t="str">
            <v>KID ASA</v>
          </cell>
        </row>
        <row r="301">
          <cell r="B301" t="str">
            <v>KID ASA</v>
          </cell>
        </row>
        <row r="302">
          <cell r="B302" t="str">
            <v>KID ASA</v>
          </cell>
        </row>
        <row r="303">
          <cell r="B303" t="str">
            <v>KID ASA</v>
          </cell>
        </row>
        <row r="304">
          <cell r="B304" t="str">
            <v>KID ASA</v>
          </cell>
        </row>
        <row r="305">
          <cell r="B305" t="str">
            <v>KID ASA</v>
          </cell>
        </row>
        <row r="306">
          <cell r="B306" t="str">
            <v>KID ASA</v>
          </cell>
        </row>
        <row r="307">
          <cell r="B307" t="str">
            <v>KITRON ASA</v>
          </cell>
        </row>
        <row r="308">
          <cell r="B308" t="str">
            <v>KITRON ASA</v>
          </cell>
        </row>
        <row r="309">
          <cell r="B309" t="str">
            <v>KITRON ASA</v>
          </cell>
        </row>
        <row r="310">
          <cell r="B310" t="str">
            <v>KITRON ASA</v>
          </cell>
        </row>
        <row r="311">
          <cell r="B311" t="str">
            <v>KITRON ASA</v>
          </cell>
        </row>
        <row r="312">
          <cell r="B312" t="str">
            <v>KITRON ASA</v>
          </cell>
        </row>
        <row r="313">
          <cell r="B313" t="str">
            <v>KITRON ASA</v>
          </cell>
        </row>
        <row r="314">
          <cell r="B314" t="str">
            <v>KITRON ASA</v>
          </cell>
        </row>
        <row r="315">
          <cell r="B315" t="str">
            <v>KONGSBERG GRUPPEN ASA</v>
          </cell>
        </row>
        <row r="316">
          <cell r="B316" t="str">
            <v>KONGSBERG GRUPPEN ASA</v>
          </cell>
        </row>
        <row r="317">
          <cell r="B317" t="str">
            <v>KONGSBERG GRUPPEN ASA</v>
          </cell>
        </row>
        <row r="318">
          <cell r="B318" t="str">
            <v>KONGSBERG GRUPPEN ASA</v>
          </cell>
        </row>
        <row r="319">
          <cell r="B319" t="str">
            <v>KONGSBERG GRUPPEN ASA</v>
          </cell>
        </row>
        <row r="320">
          <cell r="B320" t="str">
            <v>KONGSBERG GRUPPEN ASA</v>
          </cell>
        </row>
        <row r="321">
          <cell r="B321" t="str">
            <v>KONGSBERG GRUPPEN ASA</v>
          </cell>
        </row>
        <row r="322">
          <cell r="B322" t="str">
            <v>KONGSBERG GRUPPEN ASA</v>
          </cell>
        </row>
        <row r="323">
          <cell r="B323" t="str">
            <v>LEROY SEAFOOD GROUP ASA</v>
          </cell>
        </row>
        <row r="324">
          <cell r="B324" t="str">
            <v>LEROY SEAFOOD GROUP ASA</v>
          </cell>
        </row>
        <row r="325">
          <cell r="B325" t="str">
            <v>LEROY SEAFOOD GROUP ASA</v>
          </cell>
        </row>
        <row r="326">
          <cell r="B326" t="str">
            <v>LEROY SEAFOOD GROUP ASA</v>
          </cell>
        </row>
        <row r="327">
          <cell r="B327" t="str">
            <v>LEROY SEAFOOD GROUP ASA</v>
          </cell>
        </row>
        <row r="328">
          <cell r="B328" t="str">
            <v>LEROY SEAFOOD GROUP ASA</v>
          </cell>
        </row>
        <row r="329">
          <cell r="B329" t="str">
            <v>LEROY SEAFOOD GROUP ASA</v>
          </cell>
        </row>
        <row r="330">
          <cell r="B330" t="str">
            <v>LEROY SEAFOOD GROUP ASA</v>
          </cell>
        </row>
        <row r="331">
          <cell r="B331" t="str">
            <v>MEDISTIM ASA</v>
          </cell>
        </row>
        <row r="332">
          <cell r="B332" t="str">
            <v>MEDISTIM ASA</v>
          </cell>
        </row>
        <row r="333">
          <cell r="B333" t="str">
            <v>MEDISTIM ASA</v>
          </cell>
        </row>
        <row r="334">
          <cell r="B334" t="str">
            <v>MEDISTIM ASA</v>
          </cell>
        </row>
        <row r="335">
          <cell r="B335" t="str">
            <v>MEDISTIM ASA</v>
          </cell>
        </row>
        <row r="336">
          <cell r="B336" t="str">
            <v>MEDISTIM ASA</v>
          </cell>
        </row>
        <row r="337">
          <cell r="B337" t="str">
            <v>MEDISTIM ASA</v>
          </cell>
        </row>
        <row r="338">
          <cell r="B338" t="str">
            <v>MEDISTIM ASA</v>
          </cell>
        </row>
        <row r="339">
          <cell r="B339" t="str">
            <v>MORROW BANK ASA</v>
          </cell>
        </row>
        <row r="340">
          <cell r="B340" t="str">
            <v>MORROW BANK ASA</v>
          </cell>
        </row>
        <row r="341">
          <cell r="B341" t="str">
            <v>MORROW BANK ASA</v>
          </cell>
        </row>
        <row r="342">
          <cell r="B342" t="str">
            <v>MORROW BANK ASA</v>
          </cell>
        </row>
        <row r="343">
          <cell r="B343" t="str">
            <v>MORROW BANK ASA</v>
          </cell>
        </row>
        <row r="344">
          <cell r="B344" t="str">
            <v>MORROW BANK ASA</v>
          </cell>
        </row>
        <row r="345">
          <cell r="B345" t="str">
            <v>MORROW BANK ASA</v>
          </cell>
        </row>
        <row r="346">
          <cell r="B346" t="str">
            <v>MORROW BANK ASA</v>
          </cell>
        </row>
        <row r="347">
          <cell r="B347" t="str">
            <v>MOWI ASA</v>
          </cell>
        </row>
        <row r="348">
          <cell r="B348" t="str">
            <v>MOWI ASA</v>
          </cell>
        </row>
        <row r="349">
          <cell r="B349" t="str">
            <v>MOWI ASA</v>
          </cell>
        </row>
        <row r="350">
          <cell r="B350" t="str">
            <v>MOWI ASA</v>
          </cell>
        </row>
        <row r="351">
          <cell r="B351" t="str">
            <v>MOWI ASA</v>
          </cell>
        </row>
        <row r="352">
          <cell r="B352" t="str">
            <v>MOWI ASA</v>
          </cell>
        </row>
        <row r="353">
          <cell r="B353" t="str">
            <v>MOWI ASA</v>
          </cell>
        </row>
        <row r="354">
          <cell r="B354" t="str">
            <v>MOWI ASA</v>
          </cell>
        </row>
        <row r="355">
          <cell r="B355" t="str">
            <v>MULTICONSULT ASA</v>
          </cell>
        </row>
        <row r="356">
          <cell r="B356" t="str">
            <v>MULTICONSULT ASA</v>
          </cell>
        </row>
        <row r="357">
          <cell r="B357" t="str">
            <v>MULTICONSULT ASA</v>
          </cell>
        </row>
        <row r="358">
          <cell r="B358" t="str">
            <v>MULTICONSULT ASA</v>
          </cell>
        </row>
        <row r="359">
          <cell r="B359" t="str">
            <v>MULTICONSULT ASA</v>
          </cell>
        </row>
        <row r="360">
          <cell r="B360" t="str">
            <v>MULTICONSULT ASA</v>
          </cell>
        </row>
        <row r="361">
          <cell r="B361" t="str">
            <v>MULTICONSULT ASA</v>
          </cell>
        </row>
        <row r="362">
          <cell r="B362" t="str">
            <v>MULTICONSULT ASA</v>
          </cell>
        </row>
        <row r="363">
          <cell r="B363" t="str">
            <v>NAVAMEDIC ASA</v>
          </cell>
        </row>
        <row r="364">
          <cell r="B364" t="str">
            <v>NAVAMEDIC ASA</v>
          </cell>
        </row>
        <row r="365">
          <cell r="B365" t="str">
            <v>NAVAMEDIC ASA</v>
          </cell>
        </row>
        <row r="366">
          <cell r="B366" t="str">
            <v>NAVAMEDIC ASA</v>
          </cell>
        </row>
        <row r="367">
          <cell r="B367" t="str">
            <v>NAVAMEDIC ASA</v>
          </cell>
        </row>
        <row r="368">
          <cell r="B368" t="str">
            <v>NAVAMEDIC ASA</v>
          </cell>
        </row>
        <row r="369">
          <cell r="B369" t="str">
            <v>NAVAMEDIC ASA</v>
          </cell>
        </row>
        <row r="370">
          <cell r="B370" t="str">
            <v>NAVAMEDIC ASA</v>
          </cell>
        </row>
        <row r="371">
          <cell r="B371" t="str">
            <v>NEKKAR ASA</v>
          </cell>
        </row>
        <row r="372">
          <cell r="B372" t="str">
            <v>NEKKAR ASA</v>
          </cell>
        </row>
        <row r="373">
          <cell r="B373" t="str">
            <v>NEKKAR ASA</v>
          </cell>
        </row>
        <row r="374">
          <cell r="B374" t="str">
            <v>NEKKAR ASA</v>
          </cell>
        </row>
        <row r="375">
          <cell r="B375" t="str">
            <v>NEKKAR ASA</v>
          </cell>
        </row>
        <row r="376">
          <cell r="B376" t="str">
            <v>NEKKAR ASA</v>
          </cell>
        </row>
        <row r="377">
          <cell r="B377" t="str">
            <v>NEKKAR ASA</v>
          </cell>
        </row>
        <row r="378">
          <cell r="B378" t="str">
            <v>NEKKAR ASA</v>
          </cell>
        </row>
        <row r="379">
          <cell r="B379" t="str">
            <v>NEL ASA</v>
          </cell>
        </row>
        <row r="380">
          <cell r="B380" t="str">
            <v>NEL ASA</v>
          </cell>
        </row>
        <row r="381">
          <cell r="B381" t="str">
            <v>NEL ASA</v>
          </cell>
        </row>
        <row r="382">
          <cell r="B382" t="str">
            <v>NEL ASA</v>
          </cell>
        </row>
        <row r="383">
          <cell r="B383" t="str">
            <v>NEL ASA</v>
          </cell>
        </row>
        <row r="384">
          <cell r="B384" t="str">
            <v>NEL ASA</v>
          </cell>
        </row>
        <row r="385">
          <cell r="B385" t="str">
            <v>NEL ASA</v>
          </cell>
        </row>
        <row r="386">
          <cell r="B386" t="str">
            <v>NEL ASA</v>
          </cell>
        </row>
        <row r="387">
          <cell r="B387" t="str">
            <v>NORDIC SEMICONDUCTOR</v>
          </cell>
        </row>
        <row r="388">
          <cell r="B388" t="str">
            <v>NORDIC SEMICONDUCTOR</v>
          </cell>
        </row>
        <row r="389">
          <cell r="B389" t="str">
            <v>NORDIC SEMICONDUCTOR</v>
          </cell>
        </row>
        <row r="390">
          <cell r="B390" t="str">
            <v>NORDIC SEMICONDUCTOR</v>
          </cell>
        </row>
        <row r="391">
          <cell r="B391" t="str">
            <v>NORDIC SEMICONDUCTOR</v>
          </cell>
        </row>
        <row r="392">
          <cell r="B392" t="str">
            <v>NORDIC SEMICONDUCTOR</v>
          </cell>
        </row>
        <row r="393">
          <cell r="B393" t="str">
            <v>NORDIC SEMICONDUCTOR</v>
          </cell>
        </row>
        <row r="394">
          <cell r="B394" t="str">
            <v>NORDIC SEMICONDUCTOR</v>
          </cell>
        </row>
        <row r="395">
          <cell r="B395" t="str">
            <v>NORSK HYDRO ASA</v>
          </cell>
        </row>
        <row r="396">
          <cell r="B396" t="str">
            <v>NORSK HYDRO ASA</v>
          </cell>
        </row>
        <row r="397">
          <cell r="B397" t="str">
            <v>NORSK HYDRO ASA</v>
          </cell>
        </row>
        <row r="398">
          <cell r="B398" t="str">
            <v>NORSK HYDRO ASA</v>
          </cell>
        </row>
        <row r="399">
          <cell r="B399" t="str">
            <v>NORSK HYDRO ASA</v>
          </cell>
        </row>
        <row r="400">
          <cell r="B400" t="str">
            <v>NORSK HYDRO ASA</v>
          </cell>
        </row>
        <row r="401">
          <cell r="B401" t="str">
            <v>NORSK HYDRO ASA</v>
          </cell>
        </row>
        <row r="402">
          <cell r="B402" t="str">
            <v>NORSK HYDRO ASA</v>
          </cell>
        </row>
        <row r="403">
          <cell r="B403" t="str">
            <v>NORWEGIAN AIR SHUTTLE ASA</v>
          </cell>
        </row>
        <row r="404">
          <cell r="B404" t="str">
            <v>NORWEGIAN AIR SHUTTLE ASA</v>
          </cell>
        </row>
        <row r="405">
          <cell r="B405" t="str">
            <v>NORWEGIAN AIR SHUTTLE ASA</v>
          </cell>
        </row>
        <row r="406">
          <cell r="B406" t="str">
            <v>NORWEGIAN AIR SHUTTLE ASA</v>
          </cell>
        </row>
        <row r="407">
          <cell r="B407" t="str">
            <v>NORWEGIAN AIR SHUTTLE ASA</v>
          </cell>
        </row>
        <row r="408">
          <cell r="B408" t="str">
            <v>NORWEGIAN AIR SHUTTLE ASA</v>
          </cell>
        </row>
        <row r="409">
          <cell r="B409" t="str">
            <v>NORWEGIAN AIR SHUTTLE ASA</v>
          </cell>
        </row>
        <row r="410">
          <cell r="B410" t="str">
            <v>NORWEGIAN AIR SHUTTLE ASA</v>
          </cell>
        </row>
        <row r="411">
          <cell r="B411" t="str">
            <v>NRC GROUP ASA</v>
          </cell>
        </row>
        <row r="412">
          <cell r="B412" t="str">
            <v>NRC GROUP ASA</v>
          </cell>
        </row>
        <row r="413">
          <cell r="B413" t="str">
            <v>NRC GROUP ASA</v>
          </cell>
        </row>
        <row r="414">
          <cell r="B414" t="str">
            <v>NRC GROUP ASA</v>
          </cell>
        </row>
        <row r="415">
          <cell r="B415" t="str">
            <v>NRC GROUP ASA</v>
          </cell>
        </row>
        <row r="416">
          <cell r="B416" t="str">
            <v>NRC GROUP ASA</v>
          </cell>
        </row>
        <row r="417">
          <cell r="B417" t="str">
            <v>NRC GROUP ASA</v>
          </cell>
        </row>
        <row r="418">
          <cell r="B418" t="str">
            <v>NRC GROUP ASA</v>
          </cell>
        </row>
        <row r="419">
          <cell r="B419" t="str">
            <v>OCEANTEAM ASA</v>
          </cell>
        </row>
        <row r="420">
          <cell r="B420" t="str">
            <v>OCEANTEAM ASA</v>
          </cell>
        </row>
        <row r="421">
          <cell r="B421" t="str">
            <v>OCEANTEAM ASA</v>
          </cell>
        </row>
        <row r="422">
          <cell r="B422" t="str">
            <v>OCEANTEAM ASA</v>
          </cell>
        </row>
        <row r="423">
          <cell r="B423" t="str">
            <v>OCEANTEAM ASA</v>
          </cell>
        </row>
        <row r="424">
          <cell r="B424" t="str">
            <v>OCEANTEAM ASA</v>
          </cell>
        </row>
        <row r="425">
          <cell r="B425" t="str">
            <v>OCEANTEAM ASA</v>
          </cell>
        </row>
        <row r="426">
          <cell r="B426" t="str">
            <v>ODFJELL SE</v>
          </cell>
        </row>
        <row r="427">
          <cell r="B427" t="str">
            <v>ODFJELL SE</v>
          </cell>
        </row>
        <row r="428">
          <cell r="B428" t="str">
            <v>ODFJELL SE</v>
          </cell>
        </row>
        <row r="429">
          <cell r="B429" t="str">
            <v>ODFJELL SE</v>
          </cell>
        </row>
        <row r="430">
          <cell r="B430" t="str">
            <v>ODFJELL SE</v>
          </cell>
        </row>
        <row r="431">
          <cell r="B431" t="str">
            <v>ODFJELL SE</v>
          </cell>
        </row>
        <row r="432">
          <cell r="B432" t="str">
            <v>ODFJELL SE</v>
          </cell>
        </row>
        <row r="433">
          <cell r="B433" t="str">
            <v>ODFJELL SE</v>
          </cell>
        </row>
        <row r="434">
          <cell r="B434" t="str">
            <v>OLAV THON EIENDOMSSELSKAP</v>
          </cell>
        </row>
        <row r="435">
          <cell r="B435" t="str">
            <v>OLAV THON EIENDOMSSELSKAP</v>
          </cell>
        </row>
        <row r="436">
          <cell r="B436" t="str">
            <v>OLAV THON EIENDOMSSELSKAP</v>
          </cell>
        </row>
        <row r="437">
          <cell r="B437" t="str">
            <v>OLAV THON EIENDOMSSELSKAP</v>
          </cell>
        </row>
        <row r="438">
          <cell r="B438" t="str">
            <v>OLAV THON EIENDOMSSELSKAP</v>
          </cell>
        </row>
        <row r="439">
          <cell r="B439" t="str">
            <v>OLAV THON EIENDOMSSELSKAP</v>
          </cell>
        </row>
        <row r="440">
          <cell r="B440" t="str">
            <v>OLAV THON EIENDOMSSELSKAP</v>
          </cell>
        </row>
        <row r="441">
          <cell r="B441" t="str">
            <v>OLAV THON EIENDOMSSELSKAP</v>
          </cell>
        </row>
        <row r="442">
          <cell r="B442" t="str">
            <v>ORKLA ASA</v>
          </cell>
        </row>
        <row r="443">
          <cell r="B443" t="str">
            <v>ORKLA ASA</v>
          </cell>
        </row>
        <row r="444">
          <cell r="B444" t="str">
            <v>ORKLA ASA</v>
          </cell>
        </row>
        <row r="445">
          <cell r="B445" t="str">
            <v>ORKLA ASA</v>
          </cell>
        </row>
        <row r="446">
          <cell r="B446" t="str">
            <v>ORKLA ASA</v>
          </cell>
        </row>
        <row r="447">
          <cell r="B447" t="str">
            <v>ORKLA ASA</v>
          </cell>
        </row>
        <row r="448">
          <cell r="B448" t="str">
            <v>ORKLA ASA</v>
          </cell>
        </row>
        <row r="449">
          <cell r="B449" t="str">
            <v>ORKLA ASA</v>
          </cell>
        </row>
        <row r="450">
          <cell r="B450" t="str">
            <v>OTELLO CORPORATION ASA</v>
          </cell>
        </row>
        <row r="451">
          <cell r="B451" t="str">
            <v>OTELLO CORPORATION ASA</v>
          </cell>
        </row>
        <row r="452">
          <cell r="B452" t="str">
            <v>OTELLO CORPORATION ASA</v>
          </cell>
        </row>
        <row r="453">
          <cell r="B453" t="str">
            <v>OTELLO CORPORATION ASA</v>
          </cell>
        </row>
        <row r="454">
          <cell r="B454" t="str">
            <v>OTELLO CORPORATION ASA</v>
          </cell>
        </row>
        <row r="455">
          <cell r="B455" t="str">
            <v>OTELLO CORPORATION ASA</v>
          </cell>
        </row>
        <row r="456">
          <cell r="B456" t="str">
            <v>PANORO ENERGY ASA</v>
          </cell>
        </row>
        <row r="457">
          <cell r="B457" t="str">
            <v>PANORO ENERGY ASA</v>
          </cell>
        </row>
        <row r="458">
          <cell r="B458" t="str">
            <v>PANORO ENERGY ASA</v>
          </cell>
        </row>
        <row r="459">
          <cell r="B459" t="str">
            <v>PANORO ENERGY ASA</v>
          </cell>
        </row>
        <row r="460">
          <cell r="B460" t="str">
            <v>PANORO ENERGY ASA</v>
          </cell>
        </row>
        <row r="461">
          <cell r="B461" t="str">
            <v>PARETO BANK ASA</v>
          </cell>
        </row>
        <row r="462">
          <cell r="B462" t="str">
            <v>PARETO BANK ASA</v>
          </cell>
        </row>
        <row r="463">
          <cell r="B463" t="str">
            <v>PARETO BANK ASA</v>
          </cell>
        </row>
        <row r="464">
          <cell r="B464" t="str">
            <v>PARETO BANK ASA</v>
          </cell>
        </row>
        <row r="465">
          <cell r="B465" t="str">
            <v>PARETO BANK ASA</v>
          </cell>
        </row>
        <row r="466">
          <cell r="B466" t="str">
            <v>PARETO BANK ASA</v>
          </cell>
        </row>
        <row r="467">
          <cell r="B467" t="str">
            <v>PARETO BANK ASA</v>
          </cell>
        </row>
        <row r="468">
          <cell r="B468" t="str">
            <v>PARETO BANK ASA</v>
          </cell>
        </row>
        <row r="469">
          <cell r="B469" t="str">
            <v>PGS ASA</v>
          </cell>
        </row>
        <row r="470">
          <cell r="B470" t="str">
            <v>PGS ASA</v>
          </cell>
        </row>
        <row r="471">
          <cell r="B471" t="str">
            <v>PGS ASA</v>
          </cell>
        </row>
        <row r="472">
          <cell r="B472" t="str">
            <v>PGS ASA</v>
          </cell>
        </row>
        <row r="473">
          <cell r="B473" t="str">
            <v>PGS ASA</v>
          </cell>
        </row>
        <row r="474">
          <cell r="B474" t="str">
            <v>PGS ASA</v>
          </cell>
        </row>
        <row r="475">
          <cell r="B475" t="str">
            <v>PGS ASA</v>
          </cell>
        </row>
        <row r="476">
          <cell r="B476" t="str">
            <v>PGS ASA</v>
          </cell>
        </row>
        <row r="477">
          <cell r="B477" t="str">
            <v>PHOTOCURE ASA</v>
          </cell>
        </row>
        <row r="478">
          <cell r="B478" t="str">
            <v>PHOTOCURE ASA</v>
          </cell>
        </row>
        <row r="479">
          <cell r="B479" t="str">
            <v>PHOTOCURE ASA</v>
          </cell>
        </row>
        <row r="480">
          <cell r="B480" t="str">
            <v>PHOTOCURE ASA</v>
          </cell>
        </row>
        <row r="481">
          <cell r="B481" t="str">
            <v>PHOTOCURE ASA</v>
          </cell>
        </row>
        <row r="482">
          <cell r="B482" t="str">
            <v>PHOTOCURE ASA</v>
          </cell>
        </row>
        <row r="483">
          <cell r="B483" t="str">
            <v>PHOTOCURE ASA</v>
          </cell>
        </row>
        <row r="484">
          <cell r="B484" t="str">
            <v>PHOTOCURE ASA</v>
          </cell>
        </row>
        <row r="485">
          <cell r="B485" t="str">
            <v>POLARIS MEDIA ASA</v>
          </cell>
        </row>
        <row r="486">
          <cell r="B486" t="str">
            <v>POLARIS MEDIA ASA</v>
          </cell>
        </row>
        <row r="487">
          <cell r="B487" t="str">
            <v>POLARIS MEDIA ASA</v>
          </cell>
        </row>
        <row r="488">
          <cell r="B488" t="str">
            <v>POLARIS MEDIA ASA</v>
          </cell>
        </row>
        <row r="489">
          <cell r="B489" t="str">
            <v>POLARIS MEDIA ASA</v>
          </cell>
        </row>
        <row r="490">
          <cell r="B490" t="str">
            <v>POLARIS MEDIA ASA</v>
          </cell>
        </row>
        <row r="491">
          <cell r="B491" t="str">
            <v>POLARIS MEDIA ASA</v>
          </cell>
        </row>
        <row r="492">
          <cell r="B492" t="str">
            <v>POLARIS MEDIA ASA</v>
          </cell>
        </row>
        <row r="493">
          <cell r="B493" t="str">
            <v>PROSAFE SE</v>
          </cell>
        </row>
        <row r="494">
          <cell r="B494" t="str">
            <v>PROSAFE SE</v>
          </cell>
        </row>
        <row r="495">
          <cell r="B495" t="str">
            <v>PROSAFE SE</v>
          </cell>
        </row>
        <row r="496">
          <cell r="B496" t="str">
            <v>PROSAFE SE</v>
          </cell>
        </row>
        <row r="497">
          <cell r="B497" t="str">
            <v>PROSAFE SE</v>
          </cell>
        </row>
        <row r="498">
          <cell r="B498" t="str">
            <v>PROSAFE SE</v>
          </cell>
        </row>
        <row r="499">
          <cell r="B499" t="str">
            <v>PROSAFE SE</v>
          </cell>
        </row>
        <row r="500">
          <cell r="B500" t="str">
            <v>PROSAFE SE</v>
          </cell>
        </row>
        <row r="501">
          <cell r="B501" t="str">
            <v>PROTECTOR FORSIKRING ASA</v>
          </cell>
        </row>
        <row r="502">
          <cell r="B502" t="str">
            <v>PROTECTOR FORSIKRING ASA</v>
          </cell>
        </row>
        <row r="503">
          <cell r="B503" t="str">
            <v>PROTECTOR FORSIKRING ASA</v>
          </cell>
        </row>
        <row r="504">
          <cell r="B504" t="str">
            <v>PROTECTOR FORSIKRING ASA</v>
          </cell>
        </row>
        <row r="505">
          <cell r="B505" t="str">
            <v>PROTECTOR FORSIKRING ASA</v>
          </cell>
        </row>
        <row r="506">
          <cell r="B506" t="str">
            <v>PROTECTOR FORSIKRING ASA</v>
          </cell>
        </row>
        <row r="507">
          <cell r="B507" t="str">
            <v>PROTECTOR FORSIKRING ASA</v>
          </cell>
        </row>
        <row r="508">
          <cell r="B508" t="str">
            <v>PROTECTOR FORSIKRING ASA</v>
          </cell>
        </row>
        <row r="509">
          <cell r="B509" t="str">
            <v>Q-FREE ASA</v>
          </cell>
        </row>
        <row r="510">
          <cell r="B510" t="str">
            <v>Q-FREE ASA</v>
          </cell>
        </row>
        <row r="511">
          <cell r="B511" t="str">
            <v>Q-FREE ASA</v>
          </cell>
        </row>
        <row r="512">
          <cell r="B512" t="str">
            <v>Q-FREE ASA</v>
          </cell>
        </row>
        <row r="513">
          <cell r="B513" t="str">
            <v>Q-FREE ASA</v>
          </cell>
        </row>
        <row r="514">
          <cell r="B514" t="str">
            <v>Q-FREE ASA</v>
          </cell>
        </row>
        <row r="515">
          <cell r="B515" t="str">
            <v>Q-FREE ASA</v>
          </cell>
        </row>
        <row r="516">
          <cell r="B516" t="str">
            <v>Q-FREE ASA</v>
          </cell>
        </row>
        <row r="517">
          <cell r="B517" t="str">
            <v>REACH SUBSEA ASA</v>
          </cell>
        </row>
        <row r="518">
          <cell r="B518" t="str">
            <v>REACH SUBSEA ASA</v>
          </cell>
        </row>
        <row r="519">
          <cell r="B519" t="str">
            <v>REACH SUBSEA ASA</v>
          </cell>
        </row>
        <row r="520">
          <cell r="B520" t="str">
            <v>REACH SUBSEA ASA</v>
          </cell>
        </row>
        <row r="521">
          <cell r="B521" t="str">
            <v>REACH SUBSEA ASA</v>
          </cell>
        </row>
        <row r="522">
          <cell r="B522" t="str">
            <v>REACH SUBSEA ASA</v>
          </cell>
        </row>
        <row r="523">
          <cell r="B523" t="str">
            <v>REACH SUBSEA ASA</v>
          </cell>
        </row>
        <row r="524">
          <cell r="B524" t="str">
            <v>REACH SUBSEA ASA</v>
          </cell>
        </row>
        <row r="525">
          <cell r="B525" t="str">
            <v>REC SILICON ASA</v>
          </cell>
        </row>
        <row r="526">
          <cell r="B526" t="str">
            <v>REC SILICON ASA</v>
          </cell>
        </row>
        <row r="527">
          <cell r="B527" t="str">
            <v>REC SILICON ASA</v>
          </cell>
        </row>
        <row r="528">
          <cell r="B528" t="str">
            <v>REC SILICON ASA</v>
          </cell>
        </row>
        <row r="529">
          <cell r="B529" t="str">
            <v>REC SILICON ASA</v>
          </cell>
        </row>
        <row r="530">
          <cell r="B530" t="str">
            <v>REC SILICON ASA</v>
          </cell>
        </row>
        <row r="531">
          <cell r="B531" t="str">
            <v>REC SILICON ASA</v>
          </cell>
        </row>
        <row r="532">
          <cell r="B532" t="str">
            <v>SAGA PURE ASA</v>
          </cell>
        </row>
        <row r="533">
          <cell r="B533" t="str">
            <v>SAGA PURE ASA</v>
          </cell>
        </row>
        <row r="534">
          <cell r="B534" t="str">
            <v>SAGA PURE ASA</v>
          </cell>
        </row>
        <row r="535">
          <cell r="B535" t="str">
            <v>SAGA PURE ASA</v>
          </cell>
        </row>
        <row r="536">
          <cell r="B536" t="str">
            <v>SAGA PURE ASA</v>
          </cell>
        </row>
        <row r="537">
          <cell r="B537" t="str">
            <v>SALMAR ASA</v>
          </cell>
        </row>
        <row r="538">
          <cell r="B538" t="str">
            <v>SALMAR ASA</v>
          </cell>
        </row>
        <row r="539">
          <cell r="B539" t="str">
            <v>SALMAR ASA</v>
          </cell>
        </row>
        <row r="540">
          <cell r="B540" t="str">
            <v>SALMAR ASA</v>
          </cell>
        </row>
        <row r="541">
          <cell r="B541" t="str">
            <v>SALMAR ASA</v>
          </cell>
        </row>
        <row r="542">
          <cell r="B542" t="str">
            <v>SALMAR ASA</v>
          </cell>
        </row>
        <row r="543">
          <cell r="B543" t="str">
            <v>SALMAR ASA</v>
          </cell>
        </row>
        <row r="544">
          <cell r="B544" t="str">
            <v>SALMAR ASA</v>
          </cell>
        </row>
        <row r="545">
          <cell r="B545" t="str">
            <v>SATS ASA</v>
          </cell>
        </row>
        <row r="546">
          <cell r="B546" t="str">
            <v>SATS ASA</v>
          </cell>
        </row>
        <row r="547">
          <cell r="B547" t="str">
            <v>SATS ASA</v>
          </cell>
        </row>
        <row r="548">
          <cell r="B548" t="str">
            <v>SATS ASA</v>
          </cell>
        </row>
        <row r="549">
          <cell r="B549" t="str">
            <v>SATS ASA</v>
          </cell>
        </row>
        <row r="550">
          <cell r="B550" t="str">
            <v>SATS ASA</v>
          </cell>
        </row>
        <row r="551">
          <cell r="B551" t="str">
            <v>SATS ASA</v>
          </cell>
        </row>
        <row r="552">
          <cell r="B552" t="str">
            <v>SATS ASA</v>
          </cell>
        </row>
        <row r="553">
          <cell r="B553" t="str">
            <v>SCANA ASA</v>
          </cell>
        </row>
        <row r="554">
          <cell r="B554" t="str">
            <v>SCANA ASA</v>
          </cell>
        </row>
        <row r="555">
          <cell r="B555" t="str">
            <v>SCANA ASA</v>
          </cell>
        </row>
        <row r="556">
          <cell r="B556" t="str">
            <v>SCANA ASA</v>
          </cell>
        </row>
        <row r="557">
          <cell r="B557" t="str">
            <v>SCANA ASA</v>
          </cell>
        </row>
        <row r="558">
          <cell r="B558" t="str">
            <v>SCANA ASA</v>
          </cell>
        </row>
        <row r="559">
          <cell r="B559" t="str">
            <v>SCANA ASA</v>
          </cell>
        </row>
        <row r="560">
          <cell r="B560" t="str">
            <v>SCANA ASA</v>
          </cell>
        </row>
        <row r="561">
          <cell r="B561" t="str">
            <v>SCATEC ASA</v>
          </cell>
        </row>
        <row r="562">
          <cell r="B562" t="str">
            <v>SCATEC ASA</v>
          </cell>
        </row>
        <row r="563">
          <cell r="B563" t="str">
            <v>SCATEC ASA</v>
          </cell>
        </row>
        <row r="564">
          <cell r="B564" t="str">
            <v>SCATEC ASA</v>
          </cell>
        </row>
        <row r="565">
          <cell r="B565" t="str">
            <v>SCATEC ASA</v>
          </cell>
        </row>
        <row r="566">
          <cell r="B566" t="str">
            <v>SCATEC ASA</v>
          </cell>
        </row>
        <row r="567">
          <cell r="B567" t="str">
            <v>SCATEC ASA</v>
          </cell>
        </row>
        <row r="568">
          <cell r="B568" t="str">
            <v>SCATEC ASA</v>
          </cell>
        </row>
        <row r="569">
          <cell r="B569" t="str">
            <v>SCHIBSTED ASA</v>
          </cell>
        </row>
        <row r="570">
          <cell r="B570" t="str">
            <v>SCHIBSTED ASA</v>
          </cell>
        </row>
        <row r="571">
          <cell r="B571" t="str">
            <v>SCHIBSTED ASA</v>
          </cell>
        </row>
        <row r="572">
          <cell r="B572" t="str">
            <v>SCHIBSTED ASA</v>
          </cell>
        </row>
        <row r="573">
          <cell r="B573" t="str">
            <v>SCHIBSTED ASA</v>
          </cell>
        </row>
        <row r="574">
          <cell r="B574" t="str">
            <v>SCHIBSTED ASA</v>
          </cell>
        </row>
        <row r="575">
          <cell r="B575" t="str">
            <v>SCHIBSTED ASA</v>
          </cell>
        </row>
        <row r="576">
          <cell r="B576" t="str">
            <v>SCHIBSTED ASA</v>
          </cell>
        </row>
        <row r="577">
          <cell r="B577" t="str">
            <v>SOLSTAD OFFSHORE ASA</v>
          </cell>
        </row>
        <row r="578">
          <cell r="B578" t="str">
            <v>SOLSTAD OFFSHORE ASA</v>
          </cell>
        </row>
        <row r="579">
          <cell r="B579" t="str">
            <v>SOLSTAD OFFSHORE ASA</v>
          </cell>
        </row>
        <row r="580">
          <cell r="B580" t="str">
            <v>SOLSTAD OFFSHORE ASA</v>
          </cell>
        </row>
        <row r="581">
          <cell r="B581" t="str">
            <v>SOLSTAD OFFSHORE ASA</v>
          </cell>
        </row>
        <row r="582">
          <cell r="B582" t="str">
            <v>SOLSTAD OFFSHORE ASA</v>
          </cell>
        </row>
        <row r="583">
          <cell r="B583" t="str">
            <v>SOLSTAD OFFSHORE ASA</v>
          </cell>
        </row>
        <row r="584">
          <cell r="B584" t="str">
            <v>SOLSTAD OFFSHORE ASA</v>
          </cell>
        </row>
        <row r="585">
          <cell r="B585" t="str">
            <v>STOREBRAND ASA</v>
          </cell>
        </row>
        <row r="586">
          <cell r="B586" t="str">
            <v>STOREBRAND ASA</v>
          </cell>
        </row>
        <row r="587">
          <cell r="B587" t="str">
            <v>STOREBRAND ASA</v>
          </cell>
        </row>
        <row r="588">
          <cell r="B588" t="str">
            <v>STOREBRAND ASA</v>
          </cell>
        </row>
        <row r="589">
          <cell r="B589" t="str">
            <v>STOREBRAND ASA</v>
          </cell>
        </row>
        <row r="590">
          <cell r="B590" t="str">
            <v>STOREBRAND ASA</v>
          </cell>
        </row>
        <row r="591">
          <cell r="B591" t="str">
            <v>STOREBRAND ASA</v>
          </cell>
        </row>
        <row r="592">
          <cell r="B592" t="str">
            <v>STOREBRAND ASA</v>
          </cell>
        </row>
        <row r="593">
          <cell r="B593" t="str">
            <v>STRONGPOINT ASA</v>
          </cell>
        </row>
        <row r="594">
          <cell r="B594" t="str">
            <v>STRONGPOINT ASA</v>
          </cell>
        </row>
        <row r="595">
          <cell r="B595" t="str">
            <v>STRONGPOINT ASA</v>
          </cell>
        </row>
        <row r="596">
          <cell r="B596" t="str">
            <v>STRONGPOINT ASA</v>
          </cell>
        </row>
        <row r="597">
          <cell r="B597" t="str">
            <v>STRONGPOINT ASA</v>
          </cell>
        </row>
        <row r="598">
          <cell r="B598" t="str">
            <v>STRONGPOINT ASA</v>
          </cell>
        </row>
        <row r="599">
          <cell r="B599" t="str">
            <v>STRONGPOINT ASA</v>
          </cell>
        </row>
        <row r="600">
          <cell r="B600" t="str">
            <v>STRONGPOINT ASA</v>
          </cell>
        </row>
        <row r="601">
          <cell r="B601" t="str">
            <v>TELENOR ASA</v>
          </cell>
        </row>
        <row r="602">
          <cell r="B602" t="str">
            <v>TELENOR ASA</v>
          </cell>
        </row>
        <row r="603">
          <cell r="B603" t="str">
            <v>TELENOR ASA</v>
          </cell>
        </row>
        <row r="604">
          <cell r="B604" t="str">
            <v>TELENOR ASA</v>
          </cell>
        </row>
        <row r="605">
          <cell r="B605" t="str">
            <v>TELENOR ASA</v>
          </cell>
        </row>
        <row r="606">
          <cell r="B606" t="str">
            <v>TELENOR ASA</v>
          </cell>
        </row>
        <row r="607">
          <cell r="B607" t="str">
            <v>TELENOR ASA</v>
          </cell>
        </row>
        <row r="608">
          <cell r="B608" t="str">
            <v>TELENOR ASA</v>
          </cell>
        </row>
        <row r="609">
          <cell r="B609" t="str">
            <v>TGS ASA</v>
          </cell>
        </row>
        <row r="610">
          <cell r="B610" t="str">
            <v>TGS ASA</v>
          </cell>
        </row>
        <row r="611">
          <cell r="B611" t="str">
            <v>TGS ASA</v>
          </cell>
        </row>
        <row r="612">
          <cell r="B612" t="str">
            <v>TGS ASA</v>
          </cell>
        </row>
        <row r="613">
          <cell r="B613" t="str">
            <v>TGS ASA</v>
          </cell>
        </row>
        <row r="614">
          <cell r="B614" t="str">
            <v>TGS ASA</v>
          </cell>
        </row>
        <row r="615">
          <cell r="B615" t="str">
            <v>TGS ASA</v>
          </cell>
        </row>
        <row r="616">
          <cell r="B616" t="str">
            <v>TGS ASA</v>
          </cell>
        </row>
        <row r="617">
          <cell r="B617" t="str">
            <v>TOMRA SYSTEMS A/S</v>
          </cell>
        </row>
        <row r="618">
          <cell r="B618" t="str">
            <v>TOMRA SYSTEMS A/S</v>
          </cell>
        </row>
        <row r="619">
          <cell r="B619" t="str">
            <v>TOMRA SYSTEMS A/S</v>
          </cell>
        </row>
        <row r="620">
          <cell r="B620" t="str">
            <v>TOMRA SYSTEMS A/S</v>
          </cell>
        </row>
        <row r="621">
          <cell r="B621" t="str">
            <v>TOMRA SYSTEMS A/S</v>
          </cell>
        </row>
        <row r="622">
          <cell r="B622" t="str">
            <v>TOMRA SYSTEMS A/S</v>
          </cell>
        </row>
        <row r="623">
          <cell r="B623" t="str">
            <v>TOMRA SYSTEMS A/S</v>
          </cell>
        </row>
        <row r="624">
          <cell r="B624" t="str">
            <v>TOMRA SYSTEMS A/S</v>
          </cell>
        </row>
        <row r="625">
          <cell r="B625" t="str">
            <v>VEIDEKKE A/S</v>
          </cell>
        </row>
        <row r="626">
          <cell r="B626" t="str">
            <v>VEIDEKKE A/S</v>
          </cell>
        </row>
        <row r="627">
          <cell r="B627" t="str">
            <v>VEIDEKKE A/S</v>
          </cell>
        </row>
        <row r="628">
          <cell r="B628" t="str">
            <v>VEIDEKKE A/S</v>
          </cell>
        </row>
        <row r="629">
          <cell r="B629" t="str">
            <v>VEIDEKKE A/S</v>
          </cell>
        </row>
        <row r="630">
          <cell r="B630" t="str">
            <v>VEIDEKKE A/S</v>
          </cell>
        </row>
        <row r="631">
          <cell r="B631" t="str">
            <v>VEIDEKKE A/S</v>
          </cell>
        </row>
        <row r="632">
          <cell r="B632" t="str">
            <v>VEIDEKKE A/S</v>
          </cell>
        </row>
        <row r="633">
          <cell r="B633" t="str">
            <v>VISTIN PHARMA ASA</v>
          </cell>
        </row>
        <row r="634">
          <cell r="B634" t="str">
            <v>VISTIN PHARMA ASA</v>
          </cell>
        </row>
        <row r="635">
          <cell r="B635" t="str">
            <v>VISTIN PHARMA ASA</v>
          </cell>
        </row>
        <row r="636">
          <cell r="B636" t="str">
            <v>VISTIN PHARMA ASA</v>
          </cell>
        </row>
        <row r="637">
          <cell r="B637" t="str">
            <v>VISTIN PHARMA ASA</v>
          </cell>
        </row>
        <row r="638">
          <cell r="B638" t="str">
            <v>VISTIN PHARMA ASA</v>
          </cell>
        </row>
        <row r="639">
          <cell r="B639" t="str">
            <v>VISTIN PHARMA ASA</v>
          </cell>
        </row>
        <row r="640">
          <cell r="B640" t="str">
            <v>VISTIN PHARMA ASA</v>
          </cell>
        </row>
        <row r="641">
          <cell r="B641" t="str">
            <v>VOW ASA</v>
          </cell>
        </row>
        <row r="642">
          <cell r="B642" t="str">
            <v>VOW ASA</v>
          </cell>
        </row>
        <row r="643">
          <cell r="B643" t="str">
            <v>VOW ASA</v>
          </cell>
        </row>
        <row r="644">
          <cell r="B644" t="str">
            <v>VOW ASA</v>
          </cell>
        </row>
        <row r="645">
          <cell r="B645" t="str">
            <v>VOW ASA</v>
          </cell>
        </row>
        <row r="646">
          <cell r="B646" t="str">
            <v>VOW ASA</v>
          </cell>
        </row>
        <row r="647">
          <cell r="B647" t="str">
            <v>VOW ASA</v>
          </cell>
        </row>
        <row r="648">
          <cell r="B648" t="str">
            <v>VOW ASA</v>
          </cell>
        </row>
        <row r="649">
          <cell r="B649" t="str">
            <v>YARA INTERNATIONAL ASA</v>
          </cell>
        </row>
        <row r="650">
          <cell r="B650" t="str">
            <v>YARA INTERNATIONAL ASA</v>
          </cell>
        </row>
        <row r="651">
          <cell r="B651" t="str">
            <v>YARA INTERNATIONAL ASA</v>
          </cell>
        </row>
        <row r="652">
          <cell r="B652" t="str">
            <v>YARA INTERNATIONAL ASA</v>
          </cell>
        </row>
        <row r="653">
          <cell r="B653" t="str">
            <v>YARA INTERNATIONAL ASA</v>
          </cell>
        </row>
        <row r="654">
          <cell r="B654" t="str">
            <v>YARA INTERNATIONAL ASA</v>
          </cell>
        </row>
        <row r="655">
          <cell r="B655" t="str">
            <v>YARA INTERNATIONAL ASA</v>
          </cell>
        </row>
        <row r="656">
          <cell r="B656" t="str">
            <v>YARA INTERNATIONAL ASA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9633-F937-4A20-BC53-FABE63F0DFA9}">
  <dimension ref="A1:AR697"/>
  <sheetViews>
    <sheetView tabSelected="1" workbookViewId="0"/>
  </sheetViews>
  <sheetFormatPr defaultRowHeight="15" x14ac:dyDescent="0.25"/>
  <cols>
    <col min="17" max="26" width="9.140625" hidden="1" customWidth="1"/>
    <col min="27" max="27" width="18.7109375" style="1" bestFit="1" customWidth="1"/>
    <col min="28" max="28" width="20" style="1" bestFit="1" customWidth="1"/>
    <col min="29" max="29" width="22" style="1" bestFit="1" customWidth="1"/>
    <col min="30" max="30" width="15.42578125" style="1" bestFit="1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4" x14ac:dyDescent="0.25">
      <c r="A2" t="s">
        <v>43</v>
      </c>
      <c r="B2">
        <v>2022</v>
      </c>
      <c r="C2">
        <v>44926</v>
      </c>
      <c r="D2">
        <v>1000.293</v>
      </c>
      <c r="E2">
        <f>+D2*[1]Valuta!$D$12</f>
        <v>9909.5026337999989</v>
      </c>
      <c r="F2">
        <f t="shared" ref="F2:F65" si="0">+E2*1000</f>
        <v>9909502.6337999981</v>
      </c>
      <c r="G2">
        <f t="shared" ref="G2:G65" si="1">+LN(F2)</f>
        <v>16.10900471673186</v>
      </c>
      <c r="H2">
        <v>257.22300000000001</v>
      </c>
      <c r="I2">
        <v>555.202</v>
      </c>
      <c r="J2">
        <v>153.20599999999999</v>
      </c>
      <c r="K2">
        <v>190.58099999999999</v>
      </c>
      <c r="L2">
        <v>0.77</v>
      </c>
      <c r="M2">
        <v>730.721</v>
      </c>
      <c r="N2">
        <v>228</v>
      </c>
      <c r="O2" t="s">
        <v>44</v>
      </c>
      <c r="P2" t="s">
        <v>45</v>
      </c>
      <c r="Q2">
        <v>1981</v>
      </c>
      <c r="R2">
        <v>2023</v>
      </c>
      <c r="S2">
        <v>42</v>
      </c>
      <c r="U2">
        <v>0.59561547762058598</v>
      </c>
      <c r="V2">
        <v>0.1531611237907293</v>
      </c>
      <c r="W2">
        <v>0.20966415362361282</v>
      </c>
      <c r="X2">
        <v>2.1584461731649189</v>
      </c>
      <c r="Y2" t="s">
        <v>46</v>
      </c>
      <c r="Z2" t="s">
        <v>47</v>
      </c>
      <c r="AA2" s="1">
        <f>+AE2*[1]Valuta!$D$12</f>
        <v>4626.3822</v>
      </c>
      <c r="AB2" s="1">
        <f>+AF2*[1]Valuta!$D$12</f>
        <v>80738.789999999994</v>
      </c>
      <c r="AC2" s="1">
        <f>+AG2*[1]Valuta!$D$12</f>
        <v>208.03859999999997</v>
      </c>
      <c r="AD2" s="1">
        <f t="shared" ref="AD2:AD65" si="2">+SUM(AA2:AC2)</f>
        <v>85573.210800000001</v>
      </c>
      <c r="AE2">
        <v>467</v>
      </c>
      <c r="AF2">
        <v>8150</v>
      </c>
      <c r="AG2">
        <v>21</v>
      </c>
      <c r="AH2">
        <v>8638</v>
      </c>
      <c r="AI2">
        <v>6.6463905148477291</v>
      </c>
      <c r="AJ2">
        <v>3.7376696182833684</v>
      </c>
      <c r="AK2">
        <f t="shared" ref="AK2:AK65" si="3">+G2</f>
        <v>16.10900471673186</v>
      </c>
      <c r="AL2">
        <f t="shared" ref="AL2:AL65" si="4">+LN(AD2)</f>
        <v>11.357127555204352</v>
      </c>
      <c r="AM2">
        <f t="shared" ref="AM2:AM65" si="5">+LN(AB2)</f>
        <v>11.298974407918614</v>
      </c>
      <c r="AN2">
        <f t="shared" ref="AN2:AN65" si="6">+LN(AA2)</f>
        <v>8.4395304593526017</v>
      </c>
      <c r="AO2">
        <f t="shared" ref="AO2:AO65" si="7">+AA2/AD2</f>
        <v>5.4063440611252601E-2</v>
      </c>
      <c r="AP2">
        <f t="shared" ref="AP2:AP65" si="8">+AB2/AD2</f>
        <v>0.94350544107432266</v>
      </c>
      <c r="AQ2">
        <f t="shared" ref="AQ2:AQ65" si="9">+AC2/AD2</f>
        <v>2.4311183144246351E-3</v>
      </c>
      <c r="AR2">
        <f>+MATCH(O2,'[1]Return t - CEO t - NO'!B106)</f>
        <v>1</v>
      </c>
    </row>
    <row r="3" spans="1:44" x14ac:dyDescent="0.25">
      <c r="A3" t="s">
        <v>48</v>
      </c>
      <c r="B3">
        <v>2017</v>
      </c>
      <c r="C3">
        <v>43100</v>
      </c>
      <c r="D3">
        <v>2484</v>
      </c>
      <c r="E3">
        <f>+D3</f>
        <v>2484</v>
      </c>
      <c r="F3">
        <f t="shared" si="0"/>
        <v>2484000</v>
      </c>
      <c r="G3">
        <f t="shared" si="1"/>
        <v>14.725380722035506</v>
      </c>
      <c r="H3">
        <v>1357</v>
      </c>
      <c r="I3">
        <v>317</v>
      </c>
      <c r="J3">
        <v>155</v>
      </c>
      <c r="K3">
        <v>235</v>
      </c>
      <c r="L3">
        <v>0.61899999999999999</v>
      </c>
      <c r="M3">
        <v>2373</v>
      </c>
      <c r="N3">
        <v>228</v>
      </c>
      <c r="O3" t="s">
        <v>49</v>
      </c>
      <c r="P3" t="s">
        <v>50</v>
      </c>
      <c r="Q3">
        <v>1995</v>
      </c>
      <c r="R3">
        <v>2023</v>
      </c>
      <c r="S3">
        <v>28</v>
      </c>
      <c r="U3">
        <v>0.11422254974207811</v>
      </c>
      <c r="V3">
        <v>6.2399355877616747E-2</v>
      </c>
      <c r="W3">
        <v>6.5318162663295404E-2</v>
      </c>
      <c r="X3">
        <v>0.23360353721444363</v>
      </c>
      <c r="Y3" t="s">
        <v>51</v>
      </c>
      <c r="Z3" t="s">
        <v>47</v>
      </c>
      <c r="AA3">
        <f>+AE3*10</f>
        <v>2300</v>
      </c>
      <c r="AB3">
        <f>+AF3*10</f>
        <v>81220</v>
      </c>
      <c r="AC3">
        <f>+AG3*10</f>
        <v>370</v>
      </c>
      <c r="AD3">
        <f t="shared" si="2"/>
        <v>83890</v>
      </c>
      <c r="AE3">
        <v>230</v>
      </c>
      <c r="AF3">
        <v>8122</v>
      </c>
      <c r="AG3">
        <v>37</v>
      </c>
      <c r="AH3">
        <v>8389</v>
      </c>
      <c r="AI3">
        <v>6.4281052726845962</v>
      </c>
      <c r="AJ3">
        <v>3.3322045101752038</v>
      </c>
      <c r="AK3">
        <f t="shared" si="3"/>
        <v>14.725380722035506</v>
      </c>
      <c r="AL3">
        <f t="shared" si="4"/>
        <v>11.33726169584034</v>
      </c>
      <c r="AM3">
        <f t="shared" si="5"/>
        <v>11.304916801240289</v>
      </c>
      <c r="AN3">
        <f t="shared" si="6"/>
        <v>7.7406644019172415</v>
      </c>
      <c r="AO3">
        <f t="shared" si="7"/>
        <v>2.7416855405888663E-2</v>
      </c>
      <c r="AP3">
        <f t="shared" si="8"/>
        <v>0.96817260698533791</v>
      </c>
      <c r="AQ3">
        <f t="shared" si="9"/>
        <v>4.4105376087733936E-3</v>
      </c>
      <c r="AR3" t="e">
        <f>+MATCH(O3,'[1]Return t - CEO t - NO'!B439)</f>
        <v>#N/A</v>
      </c>
    </row>
    <row r="4" spans="1:44" x14ac:dyDescent="0.25">
      <c r="A4" t="s">
        <v>52</v>
      </c>
      <c r="B4">
        <v>2019</v>
      </c>
      <c r="C4">
        <v>43830</v>
      </c>
      <c r="D4">
        <v>5840.1</v>
      </c>
      <c r="E4">
        <f>+D4*[1]Valuta!$E$9</f>
        <v>57704.27607</v>
      </c>
      <c r="F4">
        <f t="shared" si="0"/>
        <v>57704276.07</v>
      </c>
      <c r="G4">
        <f t="shared" si="1"/>
        <v>17.870841837397929</v>
      </c>
      <c r="H4">
        <v>2892.2</v>
      </c>
      <c r="I4">
        <v>1724.7</v>
      </c>
      <c r="J4">
        <v>590</v>
      </c>
      <c r="K4">
        <v>877.1</v>
      </c>
      <c r="L4">
        <v>11.702999999999999</v>
      </c>
      <c r="M4">
        <v>4074.2</v>
      </c>
      <c r="N4">
        <v>228</v>
      </c>
      <c r="O4" t="s">
        <v>53</v>
      </c>
      <c r="P4" t="s">
        <v>54</v>
      </c>
      <c r="Q4">
        <v>2006</v>
      </c>
      <c r="R4">
        <v>2023</v>
      </c>
      <c r="S4">
        <v>17</v>
      </c>
      <c r="U4">
        <v>0.20399695733351775</v>
      </c>
      <c r="V4">
        <v>0.10102566736870944</v>
      </c>
      <c r="W4">
        <v>0.14481370575818567</v>
      </c>
      <c r="X4">
        <v>0.59632805476799677</v>
      </c>
      <c r="Y4" t="s">
        <v>55</v>
      </c>
      <c r="Z4" t="s">
        <v>56</v>
      </c>
      <c r="AA4">
        <f>+AE4*[1]Valuta!$E$9</f>
        <v>3912.7571999999996</v>
      </c>
      <c r="AB4">
        <f>+AF4*[1]Valuta!$E$9</f>
        <v>59560.859599999996</v>
      </c>
      <c r="AC4">
        <f>+AG4*[1]Valuta!$E$9</f>
        <v>98.806999999999988</v>
      </c>
      <c r="AD4">
        <f t="shared" si="2"/>
        <v>63572.423799999997</v>
      </c>
      <c r="AE4">
        <v>396</v>
      </c>
      <c r="AF4">
        <v>6028</v>
      </c>
      <c r="AG4">
        <v>10</v>
      </c>
      <c r="AH4">
        <v>6434</v>
      </c>
      <c r="AI4">
        <v>9.3676004981747667</v>
      </c>
      <c r="AJ4">
        <v>2.8332133440562162</v>
      </c>
      <c r="AK4">
        <f t="shared" si="3"/>
        <v>17.870841837397929</v>
      </c>
      <c r="AL4">
        <f t="shared" si="4"/>
        <v>11.05993506725142</v>
      </c>
      <c r="AM4">
        <f t="shared" si="5"/>
        <v>10.994753919198834</v>
      </c>
      <c r="AN4">
        <f t="shared" si="6"/>
        <v>8.2719975707069295</v>
      </c>
      <c r="AO4">
        <f t="shared" si="7"/>
        <v>6.15480261112838E-2</v>
      </c>
      <c r="AP4">
        <f t="shared" si="8"/>
        <v>0.93689773080509786</v>
      </c>
      <c r="AQ4">
        <f t="shared" si="9"/>
        <v>1.5542430836182777E-3</v>
      </c>
      <c r="AR4" t="e">
        <f>+MATCH(O4,'[1]Return t - CEO t - NO'!B373)</f>
        <v>#N/A</v>
      </c>
    </row>
    <row r="5" spans="1:44" x14ac:dyDescent="0.25">
      <c r="A5" t="s">
        <v>57</v>
      </c>
      <c r="B5">
        <v>2022</v>
      </c>
      <c r="C5">
        <v>44926</v>
      </c>
      <c r="D5">
        <v>7903.7420000000002</v>
      </c>
      <c r="E5">
        <f>+D5</f>
        <v>7903.7420000000002</v>
      </c>
      <c r="F5">
        <f t="shared" si="0"/>
        <v>7903742</v>
      </c>
      <c r="G5">
        <f t="shared" si="1"/>
        <v>15.882846876176684</v>
      </c>
      <c r="H5">
        <v>2991.9050000000002</v>
      </c>
      <c r="I5">
        <v>1963.1579999999999</v>
      </c>
      <c r="J5">
        <v>-402.60899999999998</v>
      </c>
      <c r="K5">
        <v>-102.435</v>
      </c>
      <c r="L5">
        <v>1.698</v>
      </c>
      <c r="M5">
        <v>4917.9449999999997</v>
      </c>
      <c r="N5">
        <v>228</v>
      </c>
      <c r="O5" t="s">
        <v>58</v>
      </c>
      <c r="P5" t="s">
        <v>50</v>
      </c>
      <c r="Q5">
        <v>2000</v>
      </c>
      <c r="R5">
        <v>2023</v>
      </c>
      <c r="S5">
        <v>23</v>
      </c>
      <c r="U5">
        <v>-0.13456610420451182</v>
      </c>
      <c r="V5">
        <v>-5.0939036218540533E-2</v>
      </c>
      <c r="W5">
        <v>-8.186529129544963E-2</v>
      </c>
      <c r="X5">
        <v>0.65615652903417709</v>
      </c>
      <c r="Y5" t="s">
        <v>51</v>
      </c>
      <c r="Z5" t="s">
        <v>47</v>
      </c>
      <c r="AA5">
        <f t="shared" ref="AA5:AC8" si="10">+AE5*10</f>
        <v>24170</v>
      </c>
      <c r="AB5">
        <f t="shared" si="10"/>
        <v>32790</v>
      </c>
      <c r="AC5">
        <f t="shared" si="10"/>
        <v>1990</v>
      </c>
      <c r="AD5">
        <f t="shared" si="2"/>
        <v>58950</v>
      </c>
      <c r="AE5">
        <v>2417</v>
      </c>
      <c r="AF5">
        <v>3279</v>
      </c>
      <c r="AG5">
        <v>199</v>
      </c>
      <c r="AH5">
        <v>5895</v>
      </c>
      <c r="AI5">
        <v>7.4372063668712922</v>
      </c>
      <c r="AJ5">
        <v>3.1354942159291497</v>
      </c>
      <c r="AK5">
        <f t="shared" si="3"/>
        <v>15.882846876176684</v>
      </c>
      <c r="AL5">
        <f t="shared" si="4"/>
        <v>10.984444905965518</v>
      </c>
      <c r="AM5">
        <f t="shared" si="5"/>
        <v>10.397878869838694</v>
      </c>
      <c r="AN5">
        <f t="shared" si="6"/>
        <v>10.092867473697529</v>
      </c>
      <c r="AO5">
        <f t="shared" si="7"/>
        <v>0.41000848176420696</v>
      </c>
      <c r="AP5">
        <f t="shared" si="8"/>
        <v>0.55623409669211199</v>
      </c>
      <c r="AQ5">
        <f t="shared" si="9"/>
        <v>3.3757421543681089E-2</v>
      </c>
      <c r="AR5" t="e">
        <f>+MATCH(O5,'[1]Return t - CEO t - NO'!B290)</f>
        <v>#N/A</v>
      </c>
    </row>
    <row r="6" spans="1:44" x14ac:dyDescent="0.25">
      <c r="A6" t="s">
        <v>59</v>
      </c>
      <c r="B6">
        <v>2020</v>
      </c>
      <c r="C6">
        <v>44196</v>
      </c>
      <c r="D6">
        <v>6136.6959999999999</v>
      </c>
      <c r="E6">
        <f>+D6</f>
        <v>6136.6959999999999</v>
      </c>
      <c r="F6">
        <f t="shared" si="0"/>
        <v>6136696</v>
      </c>
      <c r="G6">
        <f t="shared" si="1"/>
        <v>15.62979704454059</v>
      </c>
      <c r="H6">
        <v>5468.3159999999998</v>
      </c>
      <c r="I6">
        <v>116.411</v>
      </c>
      <c r="J6">
        <v>-357.495</v>
      </c>
      <c r="K6">
        <v>-266.20800000000003</v>
      </c>
      <c r="L6">
        <v>0.39</v>
      </c>
      <c r="M6">
        <v>578.33299999999997</v>
      </c>
      <c r="N6">
        <v>228</v>
      </c>
      <c r="O6" t="s">
        <v>60</v>
      </c>
      <c r="P6" t="s">
        <v>50</v>
      </c>
      <c r="Q6">
        <v>1927</v>
      </c>
      <c r="R6">
        <v>2023</v>
      </c>
      <c r="S6">
        <v>96</v>
      </c>
      <c r="U6">
        <v>-6.5375702501464808E-2</v>
      </c>
      <c r="V6">
        <v>-5.8255289165374986E-2</v>
      </c>
      <c r="W6">
        <v>-0.61814733034428271</v>
      </c>
      <c r="X6">
        <v>2.1288272294432146E-2</v>
      </c>
      <c r="Y6" t="s">
        <v>51</v>
      </c>
      <c r="Z6" t="s">
        <v>47</v>
      </c>
      <c r="AA6">
        <f t="shared" si="10"/>
        <v>2740</v>
      </c>
      <c r="AB6">
        <f t="shared" si="10"/>
        <v>840</v>
      </c>
      <c r="AC6">
        <f t="shared" si="10"/>
        <v>52480</v>
      </c>
      <c r="AD6">
        <f t="shared" si="2"/>
        <v>56060</v>
      </c>
      <c r="AE6">
        <v>274</v>
      </c>
      <c r="AF6">
        <v>84</v>
      </c>
      <c r="AG6">
        <v>5248</v>
      </c>
      <c r="AH6">
        <v>5606</v>
      </c>
      <c r="AI6">
        <v>5.9661467391236922</v>
      </c>
      <c r="AJ6">
        <v>4.5643481914678361</v>
      </c>
      <c r="AK6">
        <f t="shared" si="3"/>
        <v>15.62979704454059</v>
      </c>
      <c r="AL6">
        <f t="shared" si="4"/>
        <v>10.934177824718779</v>
      </c>
      <c r="AM6">
        <f t="shared" si="5"/>
        <v>6.7334018918373593</v>
      </c>
      <c r="AN6">
        <f t="shared" si="6"/>
        <v>7.9157131993821155</v>
      </c>
      <c r="AO6">
        <f t="shared" si="7"/>
        <v>4.8876204067070994E-2</v>
      </c>
      <c r="AP6">
        <f t="shared" si="8"/>
        <v>1.4983945772386728E-2</v>
      </c>
      <c r="AQ6">
        <f t="shared" si="9"/>
        <v>0.93613985016054224</v>
      </c>
      <c r="AR6" t="e">
        <f>+MATCH(O6,'[1]Return t - CEO t - NO'!B404)</f>
        <v>#N/A</v>
      </c>
    </row>
    <row r="7" spans="1:44" x14ac:dyDescent="0.25">
      <c r="A7" t="s">
        <v>57</v>
      </c>
      <c r="B7">
        <v>2021</v>
      </c>
      <c r="C7">
        <v>44561</v>
      </c>
      <c r="D7">
        <v>6515.2460000000001</v>
      </c>
      <c r="E7">
        <f>+D7</f>
        <v>6515.2460000000001</v>
      </c>
      <c r="F7">
        <f t="shared" si="0"/>
        <v>6515246</v>
      </c>
      <c r="G7">
        <f t="shared" si="1"/>
        <v>15.689655526845881</v>
      </c>
      <c r="H7">
        <v>3106.2910000000002</v>
      </c>
      <c r="I7">
        <v>1396.3330000000001</v>
      </c>
      <c r="J7">
        <v>-140.66499999999999</v>
      </c>
      <c r="K7">
        <v>99.900999999999996</v>
      </c>
      <c r="L7">
        <v>1.5049999999999999</v>
      </c>
      <c r="M7">
        <v>3542.8910000000001</v>
      </c>
      <c r="N7">
        <v>228</v>
      </c>
      <c r="O7" t="s">
        <v>58</v>
      </c>
      <c r="P7" t="s">
        <v>50</v>
      </c>
      <c r="Q7">
        <v>2000</v>
      </c>
      <c r="R7">
        <v>2023</v>
      </c>
      <c r="S7">
        <v>23</v>
      </c>
      <c r="U7">
        <v>-4.5283909331096148E-2</v>
      </c>
      <c r="V7">
        <v>-2.1590128753388588E-2</v>
      </c>
      <c r="W7">
        <v>-3.9703451221050831E-2</v>
      </c>
      <c r="X7">
        <v>0.44951776894051459</v>
      </c>
      <c r="Y7" t="s">
        <v>51</v>
      </c>
      <c r="Z7" t="s">
        <v>47</v>
      </c>
      <c r="AA7">
        <f t="shared" si="10"/>
        <v>24840</v>
      </c>
      <c r="AB7">
        <f t="shared" si="10"/>
        <v>26930</v>
      </c>
      <c r="AC7">
        <f t="shared" si="10"/>
        <v>1500</v>
      </c>
      <c r="AD7">
        <f t="shared" si="2"/>
        <v>53270</v>
      </c>
      <c r="AE7">
        <v>2484</v>
      </c>
      <c r="AF7">
        <v>2693</v>
      </c>
      <c r="AG7">
        <v>150</v>
      </c>
      <c r="AH7">
        <v>5327</v>
      </c>
      <c r="AI7">
        <v>7.3165481771829759</v>
      </c>
      <c r="AJ7">
        <v>3.1354942159291497</v>
      </c>
      <c r="AK7">
        <f t="shared" si="3"/>
        <v>15.689655526845881</v>
      </c>
      <c r="AL7">
        <f t="shared" si="4"/>
        <v>10.883128599911045</v>
      </c>
      <c r="AM7">
        <f t="shared" si="5"/>
        <v>10.200996185805645</v>
      </c>
      <c r="AN7">
        <f t="shared" si="6"/>
        <v>10.120210536047415</v>
      </c>
      <c r="AO7">
        <f t="shared" si="7"/>
        <v>0.46630373568612726</v>
      </c>
      <c r="AP7">
        <f t="shared" si="8"/>
        <v>0.50553782616857523</v>
      </c>
      <c r="AQ7">
        <f t="shared" si="9"/>
        <v>2.8158438145297542E-2</v>
      </c>
      <c r="AR7" t="e">
        <f>+MATCH(O7,'[1]Return t - CEO t - NO'!B291)</f>
        <v>#N/A</v>
      </c>
    </row>
    <row r="8" spans="1:44" x14ac:dyDescent="0.25">
      <c r="A8" t="s">
        <v>61</v>
      </c>
      <c r="B8">
        <v>2015</v>
      </c>
      <c r="C8">
        <v>42369</v>
      </c>
      <c r="D8">
        <v>3828.3969999999999</v>
      </c>
      <c r="E8">
        <f>+D8</f>
        <v>3828.3969999999999</v>
      </c>
      <c r="F8">
        <f t="shared" si="0"/>
        <v>3828397</v>
      </c>
      <c r="G8">
        <f t="shared" si="1"/>
        <v>15.157956735686405</v>
      </c>
      <c r="H8">
        <v>927.57600000000002</v>
      </c>
      <c r="I8">
        <v>1666.9290000000001</v>
      </c>
      <c r="J8">
        <v>124.086</v>
      </c>
      <c r="K8">
        <v>315.45600000000002</v>
      </c>
      <c r="L8">
        <v>2.1019999999999999</v>
      </c>
      <c r="M8">
        <v>2882.1439999999998</v>
      </c>
      <c r="N8">
        <v>228</v>
      </c>
      <c r="O8" t="s">
        <v>62</v>
      </c>
      <c r="P8" t="s">
        <v>50</v>
      </c>
      <c r="Q8">
        <v>1995</v>
      </c>
      <c r="R8">
        <v>2023</v>
      </c>
      <c r="S8">
        <v>28</v>
      </c>
      <c r="T8">
        <v>43763</v>
      </c>
      <c r="U8">
        <v>0.13377448316903412</v>
      </c>
      <c r="V8">
        <v>3.2411999069062065E-2</v>
      </c>
      <c r="W8">
        <v>4.305336582766163E-2</v>
      </c>
      <c r="X8">
        <v>1.7970807782866309</v>
      </c>
      <c r="Y8" t="s">
        <v>63</v>
      </c>
      <c r="Z8" t="s">
        <v>64</v>
      </c>
      <c r="AA8">
        <f t="shared" si="10"/>
        <v>48270</v>
      </c>
      <c r="AB8">
        <f t="shared" si="10"/>
        <v>1680</v>
      </c>
      <c r="AC8">
        <f t="shared" si="10"/>
        <v>40</v>
      </c>
      <c r="AD8">
        <f t="shared" si="2"/>
        <v>49990</v>
      </c>
      <c r="AE8">
        <v>4827</v>
      </c>
      <c r="AF8">
        <v>168</v>
      </c>
      <c r="AG8">
        <v>4</v>
      </c>
      <c r="AH8">
        <v>4999</v>
      </c>
      <c r="AI8">
        <v>7.6506445514368968</v>
      </c>
      <c r="AJ8">
        <v>3.3322045101752038</v>
      </c>
      <c r="AK8">
        <f t="shared" si="3"/>
        <v>15.157956735686405</v>
      </c>
      <c r="AL8">
        <f t="shared" si="4"/>
        <v>10.819578264407616</v>
      </c>
      <c r="AM8">
        <f t="shared" si="5"/>
        <v>7.4265490723973047</v>
      </c>
      <c r="AN8">
        <f t="shared" si="6"/>
        <v>10.784565528654539</v>
      </c>
      <c r="AO8">
        <f t="shared" si="7"/>
        <v>0.96559311862372477</v>
      </c>
      <c r="AP8">
        <f t="shared" si="8"/>
        <v>3.3606721344268856E-2</v>
      </c>
      <c r="AQ8">
        <f t="shared" si="9"/>
        <v>8.0016003200640128E-4</v>
      </c>
      <c r="AR8" t="e">
        <f>+MATCH(O8,'[1]Return t - CEO t - NO'!B592)</f>
        <v>#N/A</v>
      </c>
    </row>
    <row r="9" spans="1:44" x14ac:dyDescent="0.25">
      <c r="A9" t="s">
        <v>65</v>
      </c>
      <c r="B9">
        <v>2021</v>
      </c>
      <c r="C9">
        <v>44561</v>
      </c>
      <c r="D9">
        <v>365</v>
      </c>
      <c r="E9">
        <f>+D9*[1]Valuta!$D$11</f>
        <v>3225.2494999999999</v>
      </c>
      <c r="F9">
        <f t="shared" si="0"/>
        <v>3225249.5</v>
      </c>
      <c r="G9">
        <f t="shared" si="1"/>
        <v>14.986520869560628</v>
      </c>
      <c r="H9">
        <v>351.3</v>
      </c>
      <c r="I9">
        <v>0.2</v>
      </c>
      <c r="J9">
        <v>-9.3000000000000007</v>
      </c>
      <c r="K9">
        <v>-6.7</v>
      </c>
      <c r="L9">
        <v>6.0000000000000001E-3</v>
      </c>
      <c r="M9">
        <v>0.1</v>
      </c>
      <c r="N9">
        <v>228</v>
      </c>
      <c r="O9" t="s">
        <v>66</v>
      </c>
      <c r="P9" t="s">
        <v>45</v>
      </c>
      <c r="Q9">
        <v>1995</v>
      </c>
      <c r="R9">
        <v>2023</v>
      </c>
      <c r="S9">
        <v>28</v>
      </c>
      <c r="U9">
        <v>-2.6473099914602904E-2</v>
      </c>
      <c r="V9">
        <v>-2.5479452054794523E-2</v>
      </c>
      <c r="W9">
        <v>-93</v>
      </c>
      <c r="X9">
        <v>5.6931397665812699E-4</v>
      </c>
      <c r="Y9" t="s">
        <v>67</v>
      </c>
      <c r="Z9" t="s">
        <v>68</v>
      </c>
      <c r="AA9" s="1">
        <f>+AE9*[1]Valuta!$D$11</f>
        <v>5434.3244999999997</v>
      </c>
      <c r="AB9" s="1">
        <f>+AF9*[1]Valuta!$D$11</f>
        <v>38084.453000000001</v>
      </c>
      <c r="AC9" s="1">
        <f>+AG9*[1]Valuta!$D$11</f>
        <v>1007.3381999999999</v>
      </c>
      <c r="AD9" s="1">
        <f t="shared" si="2"/>
        <v>44526.115700000002</v>
      </c>
      <c r="AE9">
        <v>615</v>
      </c>
      <c r="AF9">
        <v>4310</v>
      </c>
      <c r="AG9">
        <v>114</v>
      </c>
      <c r="AH9">
        <v>5039</v>
      </c>
      <c r="AI9">
        <v>1.791759469228055</v>
      </c>
      <c r="AJ9">
        <v>3.3322045101752038</v>
      </c>
      <c r="AK9">
        <f t="shared" si="3"/>
        <v>14.986520869560628</v>
      </c>
      <c r="AL9">
        <f t="shared" si="4"/>
        <v>10.703831165676599</v>
      </c>
      <c r="AM9">
        <f t="shared" si="5"/>
        <v>10.547561420093794</v>
      </c>
      <c r="AN9">
        <f t="shared" si="6"/>
        <v>8.6004905048025186</v>
      </c>
      <c r="AO9">
        <f t="shared" si="7"/>
        <v>0.12204802540186543</v>
      </c>
      <c r="AP9">
        <f t="shared" si="8"/>
        <v>0.85532843818217896</v>
      </c>
      <c r="AQ9">
        <f t="shared" si="9"/>
        <v>2.2623536415955544E-2</v>
      </c>
      <c r="AR9" t="e">
        <f>+MATCH(O9,'[1]Return t - CEO t - NO'!B474)</f>
        <v>#N/A</v>
      </c>
    </row>
    <row r="10" spans="1:44" x14ac:dyDescent="0.25">
      <c r="A10" t="s">
        <v>69</v>
      </c>
      <c r="B10">
        <v>2022</v>
      </c>
      <c r="C10">
        <v>44926</v>
      </c>
      <c r="D10">
        <v>37561.78</v>
      </c>
      <c r="E10">
        <f>+D10*[1]Valuta!$D$12</f>
        <v>372109.52974799997</v>
      </c>
      <c r="F10">
        <f t="shared" si="0"/>
        <v>372109529.74799997</v>
      </c>
      <c r="G10">
        <f t="shared" si="1"/>
        <v>19.734698803706451</v>
      </c>
      <c r="H10">
        <v>12427.505999999999</v>
      </c>
      <c r="I10">
        <v>5377.259</v>
      </c>
      <c r="J10">
        <v>9873.8220000000001</v>
      </c>
      <c r="K10">
        <v>11659.494000000001</v>
      </c>
      <c r="L10">
        <v>2.4620000000000002</v>
      </c>
      <c r="M10">
        <v>12896.182000000001</v>
      </c>
      <c r="N10">
        <v>228</v>
      </c>
      <c r="O10" t="s">
        <v>70</v>
      </c>
      <c r="P10" t="s">
        <v>45</v>
      </c>
      <c r="Q10">
        <v>1971</v>
      </c>
      <c r="R10">
        <v>2023</v>
      </c>
      <c r="S10">
        <v>52</v>
      </c>
      <c r="T10">
        <v>39031</v>
      </c>
      <c r="U10">
        <v>0.79451355726563322</v>
      </c>
      <c r="V10">
        <v>0.26286885232808455</v>
      </c>
      <c r="W10">
        <v>0.76563916359120854</v>
      </c>
      <c r="X10">
        <v>0.43269011497560333</v>
      </c>
      <c r="Y10" t="s">
        <v>71</v>
      </c>
      <c r="Z10" t="s">
        <v>72</v>
      </c>
      <c r="AA10" s="1">
        <f>+AE10*[1]Valuta!$D$12</f>
        <v>9579.6821999999993</v>
      </c>
      <c r="AB10" s="1">
        <f>+AF10*[1]Valuta!D12</f>
        <v>32939.445</v>
      </c>
      <c r="AC10" s="1">
        <f>+AG10*[1]Valuta!$D$12</f>
        <v>634.02239999999995</v>
      </c>
      <c r="AD10" s="1">
        <f t="shared" si="2"/>
        <v>43153.149600000004</v>
      </c>
      <c r="AE10">
        <v>967</v>
      </c>
      <c r="AF10">
        <v>3325</v>
      </c>
      <c r="AG10">
        <v>64</v>
      </c>
      <c r="AH10">
        <v>4356</v>
      </c>
      <c r="AI10">
        <v>7.8087293067443992</v>
      </c>
      <c r="AJ10">
        <v>3.9512437185814275</v>
      </c>
      <c r="AK10">
        <f t="shared" si="3"/>
        <v>19.734698803706451</v>
      </c>
      <c r="AL10">
        <f t="shared" si="4"/>
        <v>10.672510685736556</v>
      </c>
      <c r="AM10">
        <f t="shared" si="5"/>
        <v>10.402426154773659</v>
      </c>
      <c r="AN10">
        <f t="shared" si="6"/>
        <v>9.1673996971369984</v>
      </c>
      <c r="AO10">
        <f t="shared" si="7"/>
        <v>0.22199265381083558</v>
      </c>
      <c r="AP10">
        <f t="shared" si="8"/>
        <v>0.7633149678604223</v>
      </c>
      <c r="AQ10">
        <f t="shared" si="9"/>
        <v>1.4692378328741963E-2</v>
      </c>
      <c r="AR10">
        <f>+MATCH(O10,'[1]Return t - CEO t - NO'!B42)</f>
        <v>1</v>
      </c>
    </row>
    <row r="11" spans="1:44" x14ac:dyDescent="0.25">
      <c r="A11" t="s">
        <v>73</v>
      </c>
      <c r="B11">
        <v>2021</v>
      </c>
      <c r="C11">
        <v>44561</v>
      </c>
      <c r="D11">
        <v>18825.400000000001</v>
      </c>
      <c r="E11">
        <f>+D11</f>
        <v>18825.400000000001</v>
      </c>
      <c r="F11">
        <f t="shared" si="0"/>
        <v>18825400</v>
      </c>
      <c r="G11">
        <f t="shared" si="1"/>
        <v>16.750717579764462</v>
      </c>
      <c r="H11">
        <v>3269.6</v>
      </c>
      <c r="I11">
        <v>8416.4</v>
      </c>
      <c r="J11">
        <v>-3518.4</v>
      </c>
      <c r="K11">
        <v>-2415</v>
      </c>
      <c r="L11">
        <v>2.8119999999999998</v>
      </c>
      <c r="M11">
        <v>4868.1000000000004</v>
      </c>
      <c r="N11">
        <v>228</v>
      </c>
      <c r="O11" t="s">
        <v>74</v>
      </c>
      <c r="P11" t="s">
        <v>50</v>
      </c>
      <c r="Q11">
        <v>1993</v>
      </c>
      <c r="R11">
        <v>2023</v>
      </c>
      <c r="S11">
        <v>30</v>
      </c>
      <c r="U11">
        <v>-1.0760949351602642</v>
      </c>
      <c r="V11">
        <v>-0.18689642716755023</v>
      </c>
      <c r="W11">
        <v>-0.72274604054970104</v>
      </c>
      <c r="X11">
        <v>2.5741375091754342</v>
      </c>
      <c r="Y11" t="s">
        <v>46</v>
      </c>
      <c r="Z11" t="s">
        <v>47</v>
      </c>
      <c r="AA11">
        <f>+AE11*10</f>
        <v>11880</v>
      </c>
      <c r="AB11">
        <f>+AF11*10</f>
        <v>22000</v>
      </c>
      <c r="AC11">
        <f>+AG11*10</f>
        <v>470</v>
      </c>
      <c r="AD11">
        <f t="shared" si="2"/>
        <v>34350</v>
      </c>
      <c r="AE11">
        <v>1188</v>
      </c>
      <c r="AF11">
        <v>2200</v>
      </c>
      <c r="AG11">
        <v>47</v>
      </c>
      <c r="AH11">
        <v>3435</v>
      </c>
      <c r="AI11">
        <v>7.9416512529305558</v>
      </c>
      <c r="AJ11">
        <v>3.4011973816621555</v>
      </c>
      <c r="AK11">
        <f t="shared" si="3"/>
        <v>16.750717579764462</v>
      </c>
      <c r="AL11">
        <f t="shared" si="4"/>
        <v>10.444357297650495</v>
      </c>
      <c r="AM11">
        <f t="shared" si="5"/>
        <v>9.9987977323404529</v>
      </c>
      <c r="AN11">
        <f t="shared" si="6"/>
        <v>9.3826115929166356</v>
      </c>
      <c r="AO11">
        <f t="shared" si="7"/>
        <v>0.34585152838427946</v>
      </c>
      <c r="AP11">
        <f t="shared" si="8"/>
        <v>0.64046579330422126</v>
      </c>
      <c r="AQ11">
        <f t="shared" si="9"/>
        <v>1.3682678311499273E-2</v>
      </c>
      <c r="AR11" t="e">
        <f>+MATCH(O11,'[1]Return t - CEO t - NO'!B427)</f>
        <v>#N/A</v>
      </c>
    </row>
    <row r="12" spans="1:44" x14ac:dyDescent="0.25">
      <c r="A12" t="s">
        <v>75</v>
      </c>
      <c r="B12">
        <v>2022</v>
      </c>
      <c r="C12">
        <v>44926</v>
      </c>
      <c r="D12">
        <v>3244</v>
      </c>
      <c r="E12">
        <f>+D12*[1]Valuta!$D$12</f>
        <v>32137.010399999996</v>
      </c>
      <c r="F12">
        <f t="shared" si="0"/>
        <v>32137010.399999995</v>
      </c>
      <c r="G12">
        <f t="shared" si="1"/>
        <v>17.285518895901145</v>
      </c>
      <c r="H12">
        <v>602.5</v>
      </c>
      <c r="I12">
        <v>1119.5999999999999</v>
      </c>
      <c r="J12">
        <v>429.7</v>
      </c>
      <c r="K12">
        <v>611.20000000000005</v>
      </c>
      <c r="L12">
        <v>3.3000000000000002E-2</v>
      </c>
      <c r="M12">
        <v>966.9</v>
      </c>
      <c r="N12">
        <v>228</v>
      </c>
      <c r="O12" t="s">
        <v>76</v>
      </c>
      <c r="P12" t="s">
        <v>45</v>
      </c>
      <c r="Q12">
        <v>2005</v>
      </c>
      <c r="R12">
        <v>2023</v>
      </c>
      <c r="S12">
        <v>18</v>
      </c>
      <c r="U12">
        <v>0.7131950207468879</v>
      </c>
      <c r="V12">
        <v>0.13245992601726264</v>
      </c>
      <c r="W12">
        <v>0.44440997000723964</v>
      </c>
      <c r="X12">
        <v>1.8582572614107882</v>
      </c>
      <c r="Y12" t="s">
        <v>71</v>
      </c>
      <c r="Z12" t="s">
        <v>72</v>
      </c>
      <c r="AA12" s="1">
        <f>+AE12*[1]Valuta!$D$12</f>
        <v>4656.1019999999999</v>
      </c>
      <c r="AB12" s="1">
        <f>+AF12*[1]Valuta!$D$12</f>
        <v>27570.067799999997</v>
      </c>
      <c r="AC12" s="1">
        <f>+AG12*[1]Valuta!$D$12</f>
        <v>287.29139999999995</v>
      </c>
      <c r="AD12" s="1">
        <f t="shared" si="2"/>
        <v>32513.461199999994</v>
      </c>
      <c r="AE12">
        <v>470</v>
      </c>
      <c r="AF12">
        <v>2783</v>
      </c>
      <c r="AG12">
        <v>29</v>
      </c>
      <c r="AH12">
        <v>3282</v>
      </c>
      <c r="AI12">
        <v>3.4965075614664802</v>
      </c>
      <c r="AJ12">
        <v>2.8903717578961645</v>
      </c>
      <c r="AK12">
        <f t="shared" si="3"/>
        <v>17.285518895901145</v>
      </c>
      <c r="AL12">
        <f t="shared" si="4"/>
        <v>10.389409473333741</v>
      </c>
      <c r="AM12">
        <f t="shared" si="5"/>
        <v>10.224485963209595</v>
      </c>
      <c r="AN12">
        <f t="shared" si="6"/>
        <v>8.4459338963878086</v>
      </c>
      <c r="AO12">
        <f t="shared" si="7"/>
        <v>0.14320536258379038</v>
      </c>
      <c r="AP12">
        <f t="shared" si="8"/>
        <v>0.84795856185252905</v>
      </c>
      <c r="AQ12">
        <f t="shared" si="9"/>
        <v>8.8360755636806825E-3</v>
      </c>
      <c r="AR12">
        <f>+MATCH(O12,'[1]Return t - CEO t - NO'!B114)</f>
        <v>1</v>
      </c>
    </row>
    <row r="13" spans="1:44" x14ac:dyDescent="0.25">
      <c r="A13" t="s">
        <v>77</v>
      </c>
      <c r="B13">
        <v>2022</v>
      </c>
      <c r="C13">
        <v>44926</v>
      </c>
      <c r="D13">
        <v>97259</v>
      </c>
      <c r="E13">
        <f>+D13</f>
        <v>97259</v>
      </c>
      <c r="F13">
        <f t="shared" si="0"/>
        <v>97259000</v>
      </c>
      <c r="G13">
        <f t="shared" si="1"/>
        <v>18.392888081167953</v>
      </c>
      <c r="H13">
        <v>43694</v>
      </c>
      <c r="I13">
        <v>31942</v>
      </c>
      <c r="J13">
        <v>10814</v>
      </c>
      <c r="K13">
        <v>12243</v>
      </c>
      <c r="L13">
        <v>3.6360000000000001</v>
      </c>
      <c r="M13">
        <v>26411</v>
      </c>
      <c r="N13">
        <v>228</v>
      </c>
      <c r="O13" t="s">
        <v>78</v>
      </c>
      <c r="P13" t="s">
        <v>50</v>
      </c>
      <c r="Q13">
        <v>1841</v>
      </c>
      <c r="R13">
        <v>2023</v>
      </c>
      <c r="S13">
        <v>182</v>
      </c>
      <c r="U13">
        <v>0.24749393509406326</v>
      </c>
      <c r="V13">
        <v>0.11118765358475823</v>
      </c>
      <c r="W13">
        <v>0.40945060770133657</v>
      </c>
      <c r="X13">
        <v>0.73103858653362019</v>
      </c>
      <c r="Y13" t="s">
        <v>51</v>
      </c>
      <c r="Z13" t="s">
        <v>47</v>
      </c>
      <c r="AA13">
        <f t="shared" ref="AA13:AC14" si="11">+AE13*10</f>
        <v>18080</v>
      </c>
      <c r="AB13">
        <f t="shared" si="11"/>
        <v>13470</v>
      </c>
      <c r="AC13">
        <f t="shared" si="11"/>
        <v>230</v>
      </c>
      <c r="AD13">
        <f t="shared" si="2"/>
        <v>31780</v>
      </c>
      <c r="AE13">
        <v>1808</v>
      </c>
      <c r="AF13">
        <v>1347</v>
      </c>
      <c r="AG13">
        <v>23</v>
      </c>
      <c r="AH13">
        <v>3178</v>
      </c>
      <c r="AI13">
        <v>8.1986394552973696</v>
      </c>
      <c r="AJ13">
        <v>5.2040066870767951</v>
      </c>
      <c r="AK13">
        <f t="shared" si="3"/>
        <v>18.392888081167953</v>
      </c>
      <c r="AL13">
        <f t="shared" si="4"/>
        <v>10.366592440090708</v>
      </c>
      <c r="AM13">
        <f t="shared" si="5"/>
        <v>9.5082202694044096</v>
      </c>
      <c r="AN13">
        <f t="shared" si="6"/>
        <v>9.8025616339461674</v>
      </c>
      <c r="AO13">
        <f t="shared" si="7"/>
        <v>0.56891126494650723</v>
      </c>
      <c r="AP13">
        <f t="shared" si="8"/>
        <v>0.4238514789175582</v>
      </c>
      <c r="AQ13">
        <f t="shared" si="9"/>
        <v>7.2372561359345501E-3</v>
      </c>
      <c r="AR13">
        <f>+MATCH(O13,'[1]Return t - CEO t - NO'!B34)</f>
        <v>1</v>
      </c>
    </row>
    <row r="14" spans="1:44" x14ac:dyDescent="0.25">
      <c r="A14" t="s">
        <v>79</v>
      </c>
      <c r="B14">
        <v>2022</v>
      </c>
      <c r="C14">
        <v>44926</v>
      </c>
      <c r="D14">
        <v>33088</v>
      </c>
      <c r="E14">
        <f>+D14</f>
        <v>33088</v>
      </c>
      <c r="F14">
        <f t="shared" si="0"/>
        <v>33088000</v>
      </c>
      <c r="G14">
        <f t="shared" si="1"/>
        <v>17.314681236850237</v>
      </c>
      <c r="H14">
        <v>9244</v>
      </c>
      <c r="I14">
        <v>4641</v>
      </c>
      <c r="J14">
        <v>1802</v>
      </c>
      <c r="K14">
        <v>2688</v>
      </c>
      <c r="L14">
        <v>15.395</v>
      </c>
      <c r="M14">
        <v>41220</v>
      </c>
      <c r="N14">
        <v>228</v>
      </c>
      <c r="O14" t="s">
        <v>80</v>
      </c>
      <c r="P14" t="s">
        <v>50</v>
      </c>
      <c r="Q14">
        <v>1841</v>
      </c>
      <c r="R14">
        <v>2023</v>
      </c>
      <c r="S14">
        <v>182</v>
      </c>
      <c r="U14">
        <v>0.19493725659887495</v>
      </c>
      <c r="V14">
        <v>5.4460831721470017E-2</v>
      </c>
      <c r="W14">
        <v>4.3716642406598741E-2</v>
      </c>
      <c r="X14">
        <v>0.50205538727823451</v>
      </c>
      <c r="Y14" t="s">
        <v>71</v>
      </c>
      <c r="Z14" t="s">
        <v>72</v>
      </c>
      <c r="AA14">
        <f t="shared" si="11"/>
        <v>18080</v>
      </c>
      <c r="AB14">
        <f t="shared" si="11"/>
        <v>13480</v>
      </c>
      <c r="AC14">
        <f t="shared" si="11"/>
        <v>30</v>
      </c>
      <c r="AD14">
        <f t="shared" si="2"/>
        <v>31590</v>
      </c>
      <c r="AE14">
        <v>1808</v>
      </c>
      <c r="AF14">
        <v>1348</v>
      </c>
      <c r="AG14">
        <v>3</v>
      </c>
      <c r="AH14">
        <v>3159</v>
      </c>
      <c r="AI14">
        <v>9.6417980603586013</v>
      </c>
      <c r="AJ14">
        <v>5.2040066870767951</v>
      </c>
      <c r="AK14">
        <f t="shared" si="3"/>
        <v>17.314681236850237</v>
      </c>
      <c r="AL14">
        <f t="shared" si="4"/>
        <v>10.36059589379613</v>
      </c>
      <c r="AM14">
        <f t="shared" si="5"/>
        <v>9.5089623844662974</v>
      </c>
      <c r="AN14">
        <f t="shared" si="6"/>
        <v>9.8025616339461674</v>
      </c>
      <c r="AO14">
        <f t="shared" si="7"/>
        <v>0.57233301677746118</v>
      </c>
      <c r="AP14">
        <f t="shared" si="8"/>
        <v>0.42671731560620452</v>
      </c>
      <c r="AQ14">
        <f t="shared" si="9"/>
        <v>9.4966761633428305E-4</v>
      </c>
      <c r="AR14">
        <f>+MATCH(O14,'[1]Return t - CEO t - NO'!B50)</f>
        <v>1</v>
      </c>
    </row>
    <row r="15" spans="1:44" x14ac:dyDescent="0.25">
      <c r="A15" t="s">
        <v>65</v>
      </c>
      <c r="B15">
        <v>2016</v>
      </c>
      <c r="C15">
        <v>42735</v>
      </c>
      <c r="D15">
        <v>836.9</v>
      </c>
      <c r="E15">
        <f>+D15*[1]Valuta!$D$6</f>
        <v>7235.5026399999997</v>
      </c>
      <c r="F15">
        <f t="shared" si="0"/>
        <v>7235502.6399999997</v>
      </c>
      <c r="G15">
        <f t="shared" si="1"/>
        <v>15.794510389027785</v>
      </c>
      <c r="H15">
        <v>519.6</v>
      </c>
      <c r="I15">
        <v>100</v>
      </c>
      <c r="J15">
        <v>-7.3</v>
      </c>
      <c r="K15">
        <v>45</v>
      </c>
      <c r="L15">
        <v>0.90500000000000003</v>
      </c>
      <c r="M15">
        <v>536.70000000000005</v>
      </c>
      <c r="N15">
        <v>228</v>
      </c>
      <c r="O15" t="s">
        <v>66</v>
      </c>
      <c r="P15" t="s">
        <v>45</v>
      </c>
      <c r="Q15">
        <v>1995</v>
      </c>
      <c r="R15">
        <v>2023</v>
      </c>
      <c r="S15">
        <v>28</v>
      </c>
      <c r="U15">
        <v>-1.4049268668206312E-2</v>
      </c>
      <c r="V15">
        <v>-8.7226669853029039E-3</v>
      </c>
      <c r="W15">
        <v>-1.3601639649711197E-2</v>
      </c>
      <c r="X15">
        <v>0.19245573518090839</v>
      </c>
      <c r="Y15" t="s">
        <v>67</v>
      </c>
      <c r="Z15" t="s">
        <v>68</v>
      </c>
      <c r="AA15" s="1">
        <f>+AE15*[1]Valuta!$D$6</f>
        <v>4322.8</v>
      </c>
      <c r="AB15" s="1">
        <f>+AF15*[1]Valuta!$D$6</f>
        <v>26369.079999999998</v>
      </c>
      <c r="AC15" s="1">
        <f>+AG15*[1]Valuta!$D$6</f>
        <v>864.56</v>
      </c>
      <c r="AD15" s="1">
        <f t="shared" si="2"/>
        <v>31556.44</v>
      </c>
      <c r="AE15">
        <v>500</v>
      </c>
      <c r="AF15">
        <v>3050</v>
      </c>
      <c r="AG15">
        <v>100</v>
      </c>
      <c r="AH15">
        <v>3650</v>
      </c>
      <c r="AI15">
        <v>6.8079349436999257</v>
      </c>
      <c r="AJ15">
        <v>3.3322045101752038</v>
      </c>
      <c r="AK15">
        <f t="shared" si="3"/>
        <v>15.794510389027785</v>
      </c>
      <c r="AL15">
        <f t="shared" si="4"/>
        <v>10.359532967583355</v>
      </c>
      <c r="AM15">
        <f t="shared" si="5"/>
        <v>10.179947390608277</v>
      </c>
      <c r="AN15">
        <f t="shared" si="6"/>
        <v>8.3716586194290112</v>
      </c>
      <c r="AO15">
        <f t="shared" si="7"/>
        <v>0.13698630136986303</v>
      </c>
      <c r="AP15">
        <f t="shared" si="8"/>
        <v>0.83561643835616439</v>
      </c>
      <c r="AQ15">
        <f t="shared" si="9"/>
        <v>2.7397260273972601E-2</v>
      </c>
      <c r="AR15" t="e">
        <f>+MATCH(O15,'[1]Return t - CEO t - NO'!B479)</f>
        <v>#N/A</v>
      </c>
    </row>
    <row r="16" spans="1:44" x14ac:dyDescent="0.25">
      <c r="A16" t="s">
        <v>77</v>
      </c>
      <c r="B16">
        <v>2021</v>
      </c>
      <c r="C16">
        <v>44561</v>
      </c>
      <c r="D16">
        <v>77888</v>
      </c>
      <c r="E16">
        <f t="shared" ref="E16:E24" si="12">+D16</f>
        <v>77888</v>
      </c>
      <c r="F16">
        <f t="shared" si="0"/>
        <v>77888000</v>
      </c>
      <c r="G16">
        <f t="shared" si="1"/>
        <v>18.170782455329338</v>
      </c>
      <c r="H16">
        <v>28578</v>
      </c>
      <c r="I16">
        <v>29862</v>
      </c>
      <c r="J16">
        <v>-781</v>
      </c>
      <c r="K16">
        <v>51</v>
      </c>
      <c r="L16">
        <v>3.1110000000000002</v>
      </c>
      <c r="M16">
        <v>9168</v>
      </c>
      <c r="N16">
        <v>228</v>
      </c>
      <c r="O16" t="s">
        <v>78</v>
      </c>
      <c r="P16" t="s">
        <v>50</v>
      </c>
      <c r="Q16">
        <v>1841</v>
      </c>
      <c r="R16">
        <v>2023</v>
      </c>
      <c r="S16">
        <v>182</v>
      </c>
      <c r="U16">
        <v>-2.7328714395688992E-2</v>
      </c>
      <c r="V16">
        <v>-1.0027218570254725E-2</v>
      </c>
      <c r="W16">
        <v>-8.5187609075043635E-2</v>
      </c>
      <c r="X16">
        <v>1.0449296661767793</v>
      </c>
      <c r="Y16" t="s">
        <v>51</v>
      </c>
      <c r="Z16" t="s">
        <v>47</v>
      </c>
      <c r="AA16">
        <f t="shared" ref="AA16:AC24" si="13">+AE16*10</f>
        <v>17200</v>
      </c>
      <c r="AB16">
        <f t="shared" si="13"/>
        <v>13080</v>
      </c>
      <c r="AC16">
        <f t="shared" si="13"/>
        <v>220</v>
      </c>
      <c r="AD16">
        <f t="shared" si="2"/>
        <v>30500</v>
      </c>
      <c r="AE16">
        <v>1720</v>
      </c>
      <c r="AF16">
        <v>1308</v>
      </c>
      <c r="AG16">
        <v>22</v>
      </c>
      <c r="AH16">
        <v>3050</v>
      </c>
      <c r="AI16">
        <v>8.0426994968976366</v>
      </c>
      <c r="AJ16">
        <v>5.2040066870767951</v>
      </c>
      <c r="AK16">
        <f t="shared" si="3"/>
        <v>18.170782455329338</v>
      </c>
      <c r="AL16">
        <f t="shared" si="4"/>
        <v>10.325481962595504</v>
      </c>
      <c r="AM16">
        <f t="shared" si="5"/>
        <v>9.4788396250111902</v>
      </c>
      <c r="AN16">
        <f t="shared" si="6"/>
        <v>9.7526646628015445</v>
      </c>
      <c r="AO16">
        <f t="shared" si="7"/>
        <v>0.56393442622950818</v>
      </c>
      <c r="AP16">
        <f t="shared" si="8"/>
        <v>0.42885245901639346</v>
      </c>
      <c r="AQ16">
        <f t="shared" si="9"/>
        <v>7.2131147540983606E-3</v>
      </c>
      <c r="AR16">
        <f>+MATCH(O16,'[1]Return t - CEO t - NO'!B35)</f>
        <v>1</v>
      </c>
    </row>
    <row r="17" spans="1:44" x14ac:dyDescent="0.25">
      <c r="A17" t="s">
        <v>79</v>
      </c>
      <c r="B17">
        <v>2021</v>
      </c>
      <c r="C17">
        <v>44561</v>
      </c>
      <c r="D17">
        <v>28868</v>
      </c>
      <c r="E17">
        <f t="shared" si="12"/>
        <v>28868</v>
      </c>
      <c r="F17">
        <f t="shared" si="0"/>
        <v>28868000</v>
      </c>
      <c r="G17">
        <f t="shared" si="1"/>
        <v>17.1782442731743</v>
      </c>
      <c r="H17">
        <v>7833</v>
      </c>
      <c r="I17">
        <v>4981</v>
      </c>
      <c r="J17">
        <v>612</v>
      </c>
      <c r="K17">
        <v>1506</v>
      </c>
      <c r="L17">
        <v>15.012</v>
      </c>
      <c r="M17">
        <v>29195</v>
      </c>
      <c r="N17">
        <v>228</v>
      </c>
      <c r="O17" t="s">
        <v>80</v>
      </c>
      <c r="P17" t="s">
        <v>50</v>
      </c>
      <c r="Q17">
        <v>1841</v>
      </c>
      <c r="R17">
        <v>2023</v>
      </c>
      <c r="S17">
        <v>182</v>
      </c>
      <c r="U17">
        <v>7.8130984297204137E-2</v>
      </c>
      <c r="V17">
        <v>2.1199944575308299E-2</v>
      </c>
      <c r="W17">
        <v>2.0962493577667409E-2</v>
      </c>
      <c r="X17">
        <v>0.63589939997446698</v>
      </c>
      <c r="Y17" t="s">
        <v>71</v>
      </c>
      <c r="Z17" t="s">
        <v>72</v>
      </c>
      <c r="AA17">
        <f t="shared" si="13"/>
        <v>17200</v>
      </c>
      <c r="AB17">
        <f t="shared" si="13"/>
        <v>13080</v>
      </c>
      <c r="AC17">
        <f t="shared" si="13"/>
        <v>30</v>
      </c>
      <c r="AD17">
        <f t="shared" si="2"/>
        <v>30310</v>
      </c>
      <c r="AE17">
        <v>1720</v>
      </c>
      <c r="AF17">
        <v>1308</v>
      </c>
      <c r="AG17">
        <v>3</v>
      </c>
      <c r="AH17">
        <v>3031</v>
      </c>
      <c r="AI17">
        <v>9.6166051602549114</v>
      </c>
      <c r="AJ17">
        <v>5.2040066870767951</v>
      </c>
      <c r="AK17">
        <f t="shared" si="3"/>
        <v>17.1782442731743</v>
      </c>
      <c r="AL17">
        <f t="shared" si="4"/>
        <v>10.319232970051848</v>
      </c>
      <c r="AM17">
        <f t="shared" si="5"/>
        <v>9.4788396250111902</v>
      </c>
      <c r="AN17">
        <f t="shared" si="6"/>
        <v>9.7526646628015445</v>
      </c>
      <c r="AO17">
        <f t="shared" si="7"/>
        <v>0.56746948201913561</v>
      </c>
      <c r="AP17">
        <f t="shared" si="8"/>
        <v>0.43154074562850542</v>
      </c>
      <c r="AQ17">
        <f t="shared" si="9"/>
        <v>9.8977235235895742E-4</v>
      </c>
      <c r="AR17">
        <f>+MATCH(O17,'[1]Return t - CEO t - NO'!B51)</f>
        <v>1</v>
      </c>
    </row>
    <row r="18" spans="1:44" x14ac:dyDescent="0.25">
      <c r="A18" t="s">
        <v>77</v>
      </c>
      <c r="B18">
        <v>2019</v>
      </c>
      <c r="C18">
        <v>43830</v>
      </c>
      <c r="D18">
        <v>106706</v>
      </c>
      <c r="E18">
        <f t="shared" si="12"/>
        <v>106706</v>
      </c>
      <c r="F18">
        <f t="shared" si="0"/>
        <v>106706000</v>
      </c>
      <c r="G18">
        <f t="shared" si="1"/>
        <v>18.485587947118365</v>
      </c>
      <c r="H18">
        <v>18840</v>
      </c>
      <c r="I18">
        <v>39176</v>
      </c>
      <c r="J18">
        <v>1148</v>
      </c>
      <c r="K18">
        <v>3928</v>
      </c>
      <c r="L18">
        <v>21.864999999999998</v>
      </c>
      <c r="M18">
        <v>48756</v>
      </c>
      <c r="N18">
        <v>228</v>
      </c>
      <c r="O18" t="s">
        <v>78</v>
      </c>
      <c r="P18" t="s">
        <v>50</v>
      </c>
      <c r="Q18">
        <v>1841</v>
      </c>
      <c r="R18">
        <v>2023</v>
      </c>
      <c r="S18">
        <v>182</v>
      </c>
      <c r="U18">
        <v>6.0934182590233546E-2</v>
      </c>
      <c r="V18">
        <v>1.0758532791033306E-2</v>
      </c>
      <c r="W18">
        <v>2.3545820001640825E-2</v>
      </c>
      <c r="X18">
        <v>2.0794055201698516</v>
      </c>
      <c r="Y18" t="s">
        <v>51</v>
      </c>
      <c r="Z18" t="s">
        <v>47</v>
      </c>
      <c r="AA18">
        <f t="shared" si="13"/>
        <v>18480</v>
      </c>
      <c r="AB18">
        <f t="shared" si="13"/>
        <v>11460</v>
      </c>
      <c r="AC18">
        <f t="shared" si="13"/>
        <v>210</v>
      </c>
      <c r="AD18">
        <f t="shared" si="2"/>
        <v>30150</v>
      </c>
      <c r="AE18">
        <v>1848</v>
      </c>
      <c r="AF18">
        <v>1146</v>
      </c>
      <c r="AG18">
        <v>21</v>
      </c>
      <c r="AH18">
        <v>3015</v>
      </c>
      <c r="AI18">
        <v>9.9926424638470213</v>
      </c>
      <c r="AJ18">
        <v>5.2040066870767951</v>
      </c>
      <c r="AK18">
        <f t="shared" si="3"/>
        <v>18.485587947118365</v>
      </c>
      <c r="AL18">
        <f t="shared" si="4"/>
        <v>10.313940202155331</v>
      </c>
      <c r="AM18">
        <f t="shared" si="5"/>
        <v>9.3466179902687312</v>
      </c>
      <c r="AN18">
        <f t="shared" si="6"/>
        <v>9.8244443451956744</v>
      </c>
      <c r="AO18">
        <f t="shared" si="7"/>
        <v>0.61293532338308454</v>
      </c>
      <c r="AP18">
        <f t="shared" si="8"/>
        <v>0.38009950248756219</v>
      </c>
      <c r="AQ18">
        <f t="shared" si="9"/>
        <v>6.965174129353234E-3</v>
      </c>
      <c r="AR18">
        <f>+MATCH(O18,'[1]Return t - CEO t - NO'!B37)</f>
        <v>1</v>
      </c>
    </row>
    <row r="19" spans="1:44" x14ac:dyDescent="0.25">
      <c r="A19" t="s">
        <v>79</v>
      </c>
      <c r="B19">
        <v>2019</v>
      </c>
      <c r="C19">
        <v>43830</v>
      </c>
      <c r="D19">
        <v>26563</v>
      </c>
      <c r="E19">
        <f t="shared" si="12"/>
        <v>26563</v>
      </c>
      <c r="F19">
        <f t="shared" si="0"/>
        <v>26563000</v>
      </c>
      <c r="G19">
        <f t="shared" si="1"/>
        <v>17.095029828001159</v>
      </c>
      <c r="H19">
        <v>7134</v>
      </c>
      <c r="I19">
        <v>8169</v>
      </c>
      <c r="J19">
        <v>1079</v>
      </c>
      <c r="K19">
        <v>2050</v>
      </c>
      <c r="L19">
        <v>15.956</v>
      </c>
      <c r="M19">
        <v>29263</v>
      </c>
      <c r="N19">
        <v>228</v>
      </c>
      <c r="O19" t="s">
        <v>80</v>
      </c>
      <c r="P19" t="s">
        <v>50</v>
      </c>
      <c r="Q19">
        <v>1841</v>
      </c>
      <c r="R19">
        <v>2023</v>
      </c>
      <c r="S19">
        <v>182</v>
      </c>
      <c r="U19">
        <v>0.1512475469582282</v>
      </c>
      <c r="V19">
        <v>4.0620411851071042E-2</v>
      </c>
      <c r="W19">
        <v>3.6872501110617503E-2</v>
      </c>
      <c r="X19">
        <v>1.1450798990748527</v>
      </c>
      <c r="Y19" t="s">
        <v>71</v>
      </c>
      <c r="Z19" t="s">
        <v>72</v>
      </c>
      <c r="AA19">
        <f t="shared" si="13"/>
        <v>18490</v>
      </c>
      <c r="AB19">
        <f t="shared" si="13"/>
        <v>11460</v>
      </c>
      <c r="AC19">
        <f t="shared" si="13"/>
        <v>30</v>
      </c>
      <c r="AD19">
        <f t="shared" si="2"/>
        <v>29980</v>
      </c>
      <c r="AE19">
        <v>1849</v>
      </c>
      <c r="AF19">
        <v>1146</v>
      </c>
      <c r="AG19">
        <v>3</v>
      </c>
      <c r="AH19">
        <v>2998</v>
      </c>
      <c r="AI19">
        <v>9.6775902130252973</v>
      </c>
      <c r="AJ19">
        <v>5.2040066870767951</v>
      </c>
      <c r="AK19">
        <f t="shared" si="3"/>
        <v>17.095029828001159</v>
      </c>
      <c r="AL19">
        <f t="shared" si="4"/>
        <v>10.308285771656589</v>
      </c>
      <c r="AM19">
        <f t="shared" si="5"/>
        <v>9.3466179902687312</v>
      </c>
      <c r="AN19">
        <f t="shared" si="6"/>
        <v>9.8249853243811707</v>
      </c>
      <c r="AO19">
        <f t="shared" si="7"/>
        <v>0.61674449633088724</v>
      </c>
      <c r="AP19">
        <f t="shared" si="8"/>
        <v>0.38225483655770515</v>
      </c>
      <c r="AQ19">
        <f t="shared" si="9"/>
        <v>1.0006671114076052E-3</v>
      </c>
      <c r="AR19">
        <f>+MATCH(O19,'[1]Return t - CEO t - NO'!B53)</f>
        <v>1</v>
      </c>
    </row>
    <row r="20" spans="1:44" x14ac:dyDescent="0.25">
      <c r="A20" t="s">
        <v>77</v>
      </c>
      <c r="B20">
        <v>2018</v>
      </c>
      <c r="C20">
        <v>43465</v>
      </c>
      <c r="D20">
        <v>92758</v>
      </c>
      <c r="E20">
        <f t="shared" si="12"/>
        <v>92758</v>
      </c>
      <c r="F20">
        <f t="shared" si="0"/>
        <v>92758000</v>
      </c>
      <c r="G20">
        <f t="shared" si="1"/>
        <v>18.345504509101485</v>
      </c>
      <c r="H20">
        <v>22009</v>
      </c>
      <c r="I20">
        <v>24745</v>
      </c>
      <c r="J20">
        <v>2300</v>
      </c>
      <c r="K20">
        <v>4397</v>
      </c>
      <c r="L20">
        <v>19.978999999999999</v>
      </c>
      <c r="M20">
        <v>42163</v>
      </c>
      <c r="N20">
        <v>228</v>
      </c>
      <c r="O20" t="s">
        <v>78</v>
      </c>
      <c r="P20" t="s">
        <v>50</v>
      </c>
      <c r="Q20">
        <v>1841</v>
      </c>
      <c r="R20">
        <v>2023</v>
      </c>
      <c r="S20">
        <v>182</v>
      </c>
      <c r="U20">
        <v>0.10450270343950202</v>
      </c>
      <c r="V20">
        <v>2.4795704952672547E-2</v>
      </c>
      <c r="W20">
        <v>5.4550198040936367E-2</v>
      </c>
      <c r="X20">
        <v>1.1243127811349902</v>
      </c>
      <c r="Y20" t="s">
        <v>51</v>
      </c>
      <c r="Z20" t="s">
        <v>47</v>
      </c>
      <c r="AA20">
        <f t="shared" si="13"/>
        <v>17260</v>
      </c>
      <c r="AB20">
        <f t="shared" si="13"/>
        <v>11320</v>
      </c>
      <c r="AC20">
        <f t="shared" si="13"/>
        <v>210</v>
      </c>
      <c r="AD20">
        <f t="shared" si="2"/>
        <v>28790</v>
      </c>
      <c r="AE20">
        <v>1726</v>
      </c>
      <c r="AF20">
        <v>1132</v>
      </c>
      <c r="AG20">
        <v>21</v>
      </c>
      <c r="AH20">
        <v>2879</v>
      </c>
      <c r="AI20">
        <v>9.9024370008999494</v>
      </c>
      <c r="AJ20">
        <v>5.2040066870767951</v>
      </c>
      <c r="AK20">
        <f t="shared" si="3"/>
        <v>18.345504509101485</v>
      </c>
      <c r="AL20">
        <f t="shared" si="4"/>
        <v>10.267783383606222</v>
      </c>
      <c r="AM20">
        <f t="shared" si="5"/>
        <v>9.3343263517571735</v>
      </c>
      <c r="AN20">
        <f t="shared" si="6"/>
        <v>9.7561469646374182</v>
      </c>
      <c r="AO20">
        <f t="shared" si="7"/>
        <v>0.59951372004168113</v>
      </c>
      <c r="AP20">
        <f t="shared" si="8"/>
        <v>0.39319208058353594</v>
      </c>
      <c r="AQ20">
        <f t="shared" si="9"/>
        <v>7.2941993747829108E-3</v>
      </c>
      <c r="AR20">
        <f>+MATCH(O20,'[1]Return t - CEO t - NO'!B38)</f>
        <v>1</v>
      </c>
    </row>
    <row r="21" spans="1:44" x14ac:dyDescent="0.25">
      <c r="A21" t="s">
        <v>79</v>
      </c>
      <c r="B21">
        <v>2018</v>
      </c>
      <c r="C21">
        <v>43465</v>
      </c>
      <c r="D21">
        <v>20964</v>
      </c>
      <c r="E21">
        <f t="shared" si="12"/>
        <v>20964</v>
      </c>
      <c r="F21">
        <f t="shared" si="0"/>
        <v>20964000</v>
      </c>
      <c r="G21">
        <f t="shared" si="1"/>
        <v>16.858317238904196</v>
      </c>
      <c r="H21">
        <v>7502</v>
      </c>
      <c r="I21">
        <v>1788</v>
      </c>
      <c r="J21">
        <v>1103</v>
      </c>
      <c r="K21">
        <v>1609</v>
      </c>
      <c r="L21">
        <v>14.705</v>
      </c>
      <c r="M21">
        <v>25232</v>
      </c>
      <c r="N21">
        <v>228</v>
      </c>
      <c r="O21" t="s">
        <v>80</v>
      </c>
      <c r="P21" t="s">
        <v>50</v>
      </c>
      <c r="Q21">
        <v>1841</v>
      </c>
      <c r="R21">
        <v>2023</v>
      </c>
      <c r="S21">
        <v>182</v>
      </c>
      <c r="U21">
        <v>0.14702745934417488</v>
      </c>
      <c r="V21">
        <v>5.2614004960885329E-2</v>
      </c>
      <c r="W21">
        <v>4.3714331008243498E-2</v>
      </c>
      <c r="X21">
        <v>0.238336443615036</v>
      </c>
      <c r="Y21" t="s">
        <v>71</v>
      </c>
      <c r="Z21" t="s">
        <v>72</v>
      </c>
      <c r="AA21">
        <f t="shared" si="13"/>
        <v>17260</v>
      </c>
      <c r="AB21">
        <f t="shared" si="13"/>
        <v>11320</v>
      </c>
      <c r="AC21">
        <f t="shared" si="13"/>
        <v>30</v>
      </c>
      <c r="AD21">
        <f t="shared" si="2"/>
        <v>28610</v>
      </c>
      <c r="AE21">
        <v>1726</v>
      </c>
      <c r="AF21">
        <v>1132</v>
      </c>
      <c r="AG21">
        <v>3</v>
      </c>
      <c r="AH21">
        <v>2861</v>
      </c>
      <c r="AI21">
        <v>9.5959428509880951</v>
      </c>
      <c r="AJ21">
        <v>5.2040066870767951</v>
      </c>
      <c r="AK21">
        <f t="shared" si="3"/>
        <v>16.858317238904196</v>
      </c>
      <c r="AL21">
        <f t="shared" si="4"/>
        <v>10.261511586044156</v>
      </c>
      <c r="AM21">
        <f t="shared" si="5"/>
        <v>9.3343263517571735</v>
      </c>
      <c r="AN21">
        <f t="shared" si="6"/>
        <v>9.7561469646374182</v>
      </c>
      <c r="AO21">
        <f t="shared" si="7"/>
        <v>0.60328556448794124</v>
      </c>
      <c r="AP21">
        <f t="shared" si="8"/>
        <v>0.39566585110101365</v>
      </c>
      <c r="AQ21">
        <f t="shared" si="9"/>
        <v>1.0485844110450892E-3</v>
      </c>
      <c r="AR21">
        <f>+MATCH(O21,'[1]Return t - CEO t - NO'!B54)</f>
        <v>1</v>
      </c>
    </row>
    <row r="22" spans="1:44" x14ac:dyDescent="0.25">
      <c r="A22" t="s">
        <v>81</v>
      </c>
      <c r="B22">
        <v>2019</v>
      </c>
      <c r="C22">
        <v>43830</v>
      </c>
      <c r="D22">
        <v>2470640</v>
      </c>
      <c r="E22">
        <f t="shared" si="12"/>
        <v>2470640</v>
      </c>
      <c r="F22">
        <f t="shared" si="0"/>
        <v>2470640000</v>
      </c>
      <c r="G22">
        <f t="shared" si="1"/>
        <v>21.627743063335018</v>
      </c>
      <c r="H22">
        <v>229574</v>
      </c>
      <c r="I22">
        <v>620229</v>
      </c>
      <c r="J22">
        <v>54237</v>
      </c>
      <c r="K22">
        <v>57221</v>
      </c>
      <c r="L22">
        <v>8.6170000000000009</v>
      </c>
      <c r="M22">
        <v>78429</v>
      </c>
      <c r="N22">
        <v>228</v>
      </c>
      <c r="O22" t="s">
        <v>82</v>
      </c>
      <c r="P22" t="s">
        <v>50</v>
      </c>
      <c r="Q22">
        <v>2003</v>
      </c>
      <c r="R22">
        <v>2023</v>
      </c>
      <c r="S22">
        <v>20</v>
      </c>
      <c r="U22">
        <v>0.23625062071488931</v>
      </c>
      <c r="V22">
        <v>2.1952611469093029E-2</v>
      </c>
      <c r="W22">
        <v>0.69154266916574225</v>
      </c>
      <c r="X22">
        <v>2.7016517549896766</v>
      </c>
      <c r="Y22" t="s">
        <v>83</v>
      </c>
      <c r="Z22" t="s">
        <v>84</v>
      </c>
      <c r="AA22">
        <f t="shared" si="13"/>
        <v>11870</v>
      </c>
      <c r="AB22">
        <f t="shared" si="13"/>
        <v>5140</v>
      </c>
      <c r="AC22">
        <f t="shared" si="13"/>
        <v>10110</v>
      </c>
      <c r="AD22">
        <f t="shared" si="2"/>
        <v>27120</v>
      </c>
      <c r="AE22">
        <v>1187</v>
      </c>
      <c r="AF22">
        <v>514</v>
      </c>
      <c r="AG22">
        <v>1011</v>
      </c>
      <c r="AH22">
        <v>2712</v>
      </c>
      <c r="AI22">
        <v>9.0614922752397664</v>
      </c>
      <c r="AJ22">
        <v>2.9957322735539909</v>
      </c>
      <c r="AK22">
        <f t="shared" si="3"/>
        <v>21.627743063335018</v>
      </c>
      <c r="AL22">
        <f t="shared" si="4"/>
        <v>10.208026742054331</v>
      </c>
      <c r="AM22">
        <f t="shared" si="5"/>
        <v>8.5448083584492114</v>
      </c>
      <c r="AN22">
        <f t="shared" si="6"/>
        <v>9.3817694876037141</v>
      </c>
      <c r="AO22">
        <f t="shared" si="7"/>
        <v>0.43768436578171094</v>
      </c>
      <c r="AP22">
        <f t="shared" si="8"/>
        <v>0.18952802359882007</v>
      </c>
      <c r="AQ22">
        <f t="shared" si="9"/>
        <v>0.37278761061946902</v>
      </c>
      <c r="AR22" t="e">
        <f>+MATCH(O22,'[1]Return t - CEO t - NO'!B173)</f>
        <v>#N/A</v>
      </c>
    </row>
    <row r="23" spans="1:44" x14ac:dyDescent="0.25">
      <c r="A23" t="s">
        <v>77</v>
      </c>
      <c r="B23">
        <v>2017</v>
      </c>
      <c r="C23">
        <v>43100</v>
      </c>
      <c r="D23">
        <v>84588</v>
      </c>
      <c r="E23">
        <f t="shared" si="12"/>
        <v>84588</v>
      </c>
      <c r="F23">
        <f t="shared" si="0"/>
        <v>84588000</v>
      </c>
      <c r="G23">
        <f t="shared" si="1"/>
        <v>18.253302970544013</v>
      </c>
      <c r="H23">
        <v>21155</v>
      </c>
      <c r="I23">
        <v>23508</v>
      </c>
      <c r="J23">
        <v>3152</v>
      </c>
      <c r="K23">
        <v>5705</v>
      </c>
      <c r="L23">
        <v>19.443999999999999</v>
      </c>
      <c r="M23">
        <v>41610</v>
      </c>
      <c r="N23">
        <v>228</v>
      </c>
      <c r="O23" t="s">
        <v>78</v>
      </c>
      <c r="P23" t="s">
        <v>50</v>
      </c>
      <c r="Q23">
        <v>1841</v>
      </c>
      <c r="R23">
        <v>2023</v>
      </c>
      <c r="S23">
        <v>182</v>
      </c>
      <c r="U23">
        <v>0.1489955093358544</v>
      </c>
      <c r="V23">
        <v>3.7262968742611244E-2</v>
      </c>
      <c r="W23">
        <v>7.5751021389089165E-2</v>
      </c>
      <c r="X23">
        <v>1.1112266603639802</v>
      </c>
      <c r="Y23" t="s">
        <v>51</v>
      </c>
      <c r="Z23" t="s">
        <v>47</v>
      </c>
      <c r="AA23">
        <f t="shared" si="13"/>
        <v>15730</v>
      </c>
      <c r="AB23">
        <f t="shared" si="13"/>
        <v>10230</v>
      </c>
      <c r="AC23">
        <f t="shared" si="13"/>
        <v>320</v>
      </c>
      <c r="AD23">
        <f t="shared" si="2"/>
        <v>26280</v>
      </c>
      <c r="AE23">
        <v>1573</v>
      </c>
      <c r="AF23">
        <v>1023</v>
      </c>
      <c r="AG23">
        <v>32</v>
      </c>
      <c r="AH23">
        <v>2628</v>
      </c>
      <c r="AI23">
        <v>9.8752938181653462</v>
      </c>
      <c r="AJ23">
        <v>5.2040066870767951</v>
      </c>
      <c r="AK23">
        <f t="shared" si="3"/>
        <v>18.253302970544013</v>
      </c>
      <c r="AL23">
        <f t="shared" si="4"/>
        <v>10.176563472598547</v>
      </c>
      <c r="AM23">
        <f t="shared" si="5"/>
        <v>9.233079858945672</v>
      </c>
      <c r="AN23">
        <f t="shared" si="6"/>
        <v>9.6633249960523226</v>
      </c>
      <c r="AO23">
        <f t="shared" si="7"/>
        <v>0.59855403348554037</v>
      </c>
      <c r="AP23">
        <f t="shared" si="8"/>
        <v>0.38926940639269408</v>
      </c>
      <c r="AQ23">
        <f t="shared" si="9"/>
        <v>1.2176560121765601E-2</v>
      </c>
      <c r="AR23">
        <f>+MATCH(O23,'[1]Return t - CEO t - NO'!B39)</f>
        <v>1</v>
      </c>
    </row>
    <row r="24" spans="1:44" x14ac:dyDescent="0.25">
      <c r="A24" t="s">
        <v>79</v>
      </c>
      <c r="B24">
        <v>2017</v>
      </c>
      <c r="C24">
        <v>43100</v>
      </c>
      <c r="D24">
        <v>19736</v>
      </c>
      <c r="E24">
        <f t="shared" si="12"/>
        <v>19736</v>
      </c>
      <c r="F24">
        <f t="shared" si="0"/>
        <v>19736000</v>
      </c>
      <c r="G24">
        <f t="shared" si="1"/>
        <v>16.797954937191328</v>
      </c>
      <c r="H24">
        <v>6981</v>
      </c>
      <c r="I24">
        <v>2576</v>
      </c>
      <c r="J24">
        <v>823.4</v>
      </c>
      <c r="K24">
        <v>1404.4</v>
      </c>
      <c r="L24">
        <v>13.795999999999999</v>
      </c>
      <c r="M24">
        <v>22461</v>
      </c>
      <c r="N24">
        <v>228</v>
      </c>
      <c r="O24" t="s">
        <v>80</v>
      </c>
      <c r="P24" t="s">
        <v>50</v>
      </c>
      <c r="Q24">
        <v>1841</v>
      </c>
      <c r="R24">
        <v>2023</v>
      </c>
      <c r="S24">
        <v>182</v>
      </c>
      <c r="U24">
        <v>0.11794871794871795</v>
      </c>
      <c r="V24">
        <v>4.1720713417105794E-2</v>
      </c>
      <c r="W24">
        <v>3.6659097992075153E-2</v>
      </c>
      <c r="X24">
        <v>0.36900157570548631</v>
      </c>
      <c r="Y24" t="s">
        <v>71</v>
      </c>
      <c r="Z24" t="s">
        <v>72</v>
      </c>
      <c r="AA24">
        <f t="shared" si="13"/>
        <v>15730</v>
      </c>
      <c r="AB24">
        <f t="shared" si="13"/>
        <v>10230</v>
      </c>
      <c r="AC24">
        <f t="shared" si="13"/>
        <v>30</v>
      </c>
      <c r="AD24">
        <f t="shared" si="2"/>
        <v>25990</v>
      </c>
      <c r="AE24">
        <v>1573</v>
      </c>
      <c r="AF24">
        <v>1023</v>
      </c>
      <c r="AG24">
        <v>3</v>
      </c>
      <c r="AH24">
        <v>2599</v>
      </c>
      <c r="AI24">
        <v>9.5321339740567321</v>
      </c>
      <c r="AJ24">
        <v>5.2040066870767951</v>
      </c>
      <c r="AK24">
        <f t="shared" si="3"/>
        <v>16.797954937191328</v>
      </c>
      <c r="AL24">
        <f t="shared" si="4"/>
        <v>10.165467127635536</v>
      </c>
      <c r="AM24">
        <f t="shared" si="5"/>
        <v>9.233079858945672</v>
      </c>
      <c r="AN24">
        <f t="shared" si="6"/>
        <v>9.6633249960523226</v>
      </c>
      <c r="AO24">
        <f t="shared" si="7"/>
        <v>0.60523278183916895</v>
      </c>
      <c r="AP24">
        <f t="shared" si="8"/>
        <v>0.39361292804924969</v>
      </c>
      <c r="AQ24">
        <f t="shared" si="9"/>
        <v>1.1542901115813775E-3</v>
      </c>
      <c r="AR24">
        <f>+MATCH(O24,'[1]Return t - CEO t - NO'!B55)</f>
        <v>1</v>
      </c>
    </row>
    <row r="25" spans="1:44" x14ac:dyDescent="0.25">
      <c r="A25" t="s">
        <v>85</v>
      </c>
      <c r="B25">
        <v>2019</v>
      </c>
      <c r="C25">
        <v>43830</v>
      </c>
      <c r="D25">
        <v>2194.8890000000001</v>
      </c>
      <c r="E25">
        <f>+D25*[1]Valuta!$D$9</f>
        <v>19353.653246400001</v>
      </c>
      <c r="F25">
        <f t="shared" si="0"/>
        <v>19353653.246400002</v>
      </c>
      <c r="G25">
        <f t="shared" si="1"/>
        <v>16.778391757883483</v>
      </c>
      <c r="H25">
        <v>1545.8119999999999</v>
      </c>
      <c r="I25">
        <v>22.398</v>
      </c>
      <c r="J25">
        <v>175.62100000000001</v>
      </c>
      <c r="K25">
        <v>454.73200000000003</v>
      </c>
      <c r="L25">
        <v>0.66600000000000004</v>
      </c>
      <c r="M25">
        <v>585.61</v>
      </c>
      <c r="N25">
        <v>228</v>
      </c>
      <c r="O25" t="s">
        <v>86</v>
      </c>
      <c r="P25" t="s">
        <v>45</v>
      </c>
      <c r="Q25">
        <v>1996</v>
      </c>
      <c r="R25">
        <v>2023</v>
      </c>
      <c r="S25">
        <v>27</v>
      </c>
      <c r="U25">
        <v>0.11361084012803628</v>
      </c>
      <c r="V25">
        <v>8.0013613444689005E-2</v>
      </c>
      <c r="W25">
        <v>0.29989412749099231</v>
      </c>
      <c r="X25">
        <v>1.4489472199724159E-2</v>
      </c>
      <c r="Y25" t="s">
        <v>71</v>
      </c>
      <c r="Z25" t="s">
        <v>72</v>
      </c>
      <c r="AA25" s="1">
        <f>+AE25*[1]Valuta!$D$9</f>
        <v>5034.8496000000005</v>
      </c>
      <c r="AB25" s="1">
        <f>+AF25*[1]Valuta!$D$9</f>
        <v>19601.524800000003</v>
      </c>
      <c r="AC25" s="1">
        <f>+AG25*[1]Valuta!$D$9</f>
        <v>1252.0992000000001</v>
      </c>
      <c r="AD25" s="1">
        <f t="shared" si="2"/>
        <v>25888.473600000005</v>
      </c>
      <c r="AE25">
        <v>571</v>
      </c>
      <c r="AF25">
        <v>2223</v>
      </c>
      <c r="AG25">
        <v>142</v>
      </c>
      <c r="AH25">
        <v>2936</v>
      </c>
      <c r="AI25">
        <v>6.5012896705403893</v>
      </c>
      <c r="AJ25">
        <v>3.2958368660043291</v>
      </c>
      <c r="AK25">
        <f t="shared" si="3"/>
        <v>16.778391757883483</v>
      </c>
      <c r="AL25">
        <f t="shared" si="4"/>
        <v>10.16155311388124</v>
      </c>
      <c r="AM25">
        <f t="shared" si="5"/>
        <v>9.8833626381110307</v>
      </c>
      <c r="AN25">
        <f t="shared" si="6"/>
        <v>8.5241389338028437</v>
      </c>
      <c r="AO25">
        <f t="shared" si="7"/>
        <v>0.19448228882833785</v>
      </c>
      <c r="AP25">
        <f t="shared" si="8"/>
        <v>0.75715258855585832</v>
      </c>
      <c r="AQ25">
        <f t="shared" si="9"/>
        <v>4.8365122615803807E-2</v>
      </c>
      <c r="AR25" t="e">
        <f>+MATCH(O25,'[1]Return t - CEO t - NO'!B652)</f>
        <v>#N/A</v>
      </c>
    </row>
    <row r="26" spans="1:44" x14ac:dyDescent="0.25">
      <c r="A26" t="s">
        <v>77</v>
      </c>
      <c r="B26">
        <v>2016</v>
      </c>
      <c r="C26">
        <v>42735</v>
      </c>
      <c r="D26">
        <v>92692</v>
      </c>
      <c r="E26">
        <f>+D26</f>
        <v>92692</v>
      </c>
      <c r="F26">
        <f t="shared" si="0"/>
        <v>92692000</v>
      </c>
      <c r="G26">
        <f t="shared" si="1"/>
        <v>18.344792726919909</v>
      </c>
      <c r="H26">
        <v>21842</v>
      </c>
      <c r="I26">
        <v>23909</v>
      </c>
      <c r="J26">
        <v>3110</v>
      </c>
      <c r="K26">
        <v>5763</v>
      </c>
      <c r="L26">
        <v>20.753</v>
      </c>
      <c r="M26">
        <v>43673</v>
      </c>
      <c r="N26">
        <v>228</v>
      </c>
      <c r="O26" t="s">
        <v>78</v>
      </c>
      <c r="P26" t="s">
        <v>50</v>
      </c>
      <c r="Q26">
        <v>1841</v>
      </c>
      <c r="R26">
        <v>2023</v>
      </c>
      <c r="S26">
        <v>182</v>
      </c>
      <c r="U26">
        <v>0.14238622836736561</v>
      </c>
      <c r="V26">
        <v>3.3551978595779568E-2</v>
      </c>
      <c r="W26">
        <v>7.1211045726192385E-2</v>
      </c>
      <c r="X26">
        <v>1.0946341910081494</v>
      </c>
      <c r="Y26" t="s">
        <v>51</v>
      </c>
      <c r="Z26" t="s">
        <v>47</v>
      </c>
      <c r="AA26">
        <f t="shared" ref="AA26:AC29" si="14">+AE26*10</f>
        <v>15340</v>
      </c>
      <c r="AB26">
        <f t="shared" si="14"/>
        <v>9580</v>
      </c>
      <c r="AC26">
        <f t="shared" si="14"/>
        <v>300</v>
      </c>
      <c r="AD26">
        <f t="shared" si="2"/>
        <v>25220</v>
      </c>
      <c r="AE26">
        <v>1534</v>
      </c>
      <c r="AF26">
        <v>958</v>
      </c>
      <c r="AG26">
        <v>30</v>
      </c>
      <c r="AH26">
        <v>2522</v>
      </c>
      <c r="AI26">
        <v>9.9404460935216594</v>
      </c>
      <c r="AJ26">
        <v>5.2040066870767951</v>
      </c>
      <c r="AK26">
        <f t="shared" si="3"/>
        <v>18.344792726919909</v>
      </c>
      <c r="AL26">
        <f t="shared" si="4"/>
        <v>10.135392609518911</v>
      </c>
      <c r="AM26">
        <f t="shared" si="5"/>
        <v>9.1674328709649071</v>
      </c>
      <c r="AN26">
        <f t="shared" si="6"/>
        <v>9.6382190749212473</v>
      </c>
      <c r="AO26">
        <f t="shared" si="7"/>
        <v>0.60824742268041232</v>
      </c>
      <c r="AP26">
        <f t="shared" si="8"/>
        <v>0.37985725614591592</v>
      </c>
      <c r="AQ26">
        <f t="shared" si="9"/>
        <v>1.1895321173671689E-2</v>
      </c>
      <c r="AR26">
        <f>+MATCH(O26,'[1]Return t - CEO t - NO'!B40)</f>
        <v>1</v>
      </c>
    </row>
    <row r="27" spans="1:44" x14ac:dyDescent="0.25">
      <c r="A27" t="s">
        <v>77</v>
      </c>
      <c r="B27">
        <v>2015</v>
      </c>
      <c r="C27">
        <v>42369</v>
      </c>
      <c r="D27">
        <v>134468</v>
      </c>
      <c r="E27">
        <f>+D27</f>
        <v>134468</v>
      </c>
      <c r="F27">
        <f t="shared" si="0"/>
        <v>134468000</v>
      </c>
      <c r="G27">
        <f t="shared" si="1"/>
        <v>18.716836810483525</v>
      </c>
      <c r="H27">
        <v>7957</v>
      </c>
      <c r="I27">
        <v>44813</v>
      </c>
      <c r="J27">
        <v>6413</v>
      </c>
      <c r="K27">
        <v>13071</v>
      </c>
      <c r="L27">
        <v>26.026</v>
      </c>
      <c r="M27">
        <v>73405</v>
      </c>
      <c r="N27">
        <v>228</v>
      </c>
      <c r="O27" t="s">
        <v>78</v>
      </c>
      <c r="P27" t="s">
        <v>50</v>
      </c>
      <c r="Q27">
        <v>1841</v>
      </c>
      <c r="R27">
        <v>2023</v>
      </c>
      <c r="S27">
        <v>182</v>
      </c>
      <c r="U27">
        <v>0.80595701897700134</v>
      </c>
      <c r="V27">
        <v>4.7691644108635509E-2</v>
      </c>
      <c r="W27">
        <v>8.7364620938628165E-2</v>
      </c>
      <c r="X27">
        <v>5.6318964433831846</v>
      </c>
      <c r="Y27" t="s">
        <v>51</v>
      </c>
      <c r="Z27" t="s">
        <v>47</v>
      </c>
      <c r="AA27">
        <f t="shared" si="14"/>
        <v>15340</v>
      </c>
      <c r="AB27">
        <f t="shared" si="14"/>
        <v>9410</v>
      </c>
      <c r="AC27">
        <f t="shared" si="14"/>
        <v>320</v>
      </c>
      <c r="AD27">
        <f t="shared" si="2"/>
        <v>25070</v>
      </c>
      <c r="AE27">
        <v>1534</v>
      </c>
      <c r="AF27">
        <v>941</v>
      </c>
      <c r="AG27">
        <v>32</v>
      </c>
      <c r="AH27">
        <v>2507</v>
      </c>
      <c r="AI27">
        <v>10.166851317336702</v>
      </c>
      <c r="AJ27">
        <v>5.2040066870767951</v>
      </c>
      <c r="AK27">
        <f t="shared" si="3"/>
        <v>18.716836810483525</v>
      </c>
      <c r="AL27">
        <f t="shared" si="4"/>
        <v>10.12942719115234</v>
      </c>
      <c r="AM27">
        <f t="shared" si="5"/>
        <v>9.149528232579426</v>
      </c>
      <c r="AN27">
        <f t="shared" si="6"/>
        <v>9.6382190749212473</v>
      </c>
      <c r="AO27">
        <f t="shared" si="7"/>
        <v>0.61188671719186283</v>
      </c>
      <c r="AP27">
        <f t="shared" si="8"/>
        <v>0.37534902273633824</v>
      </c>
      <c r="AQ27">
        <f t="shared" si="9"/>
        <v>1.2764260071798962E-2</v>
      </c>
      <c r="AR27">
        <f>+MATCH(O27,'[1]Return t - CEO t - NO'!B41)</f>
        <v>1</v>
      </c>
    </row>
    <row r="28" spans="1:44" x14ac:dyDescent="0.25">
      <c r="A28" t="s">
        <v>79</v>
      </c>
      <c r="B28">
        <v>2016</v>
      </c>
      <c r="C28">
        <v>42735</v>
      </c>
      <c r="D28">
        <v>21512</v>
      </c>
      <c r="E28">
        <f>+D28</f>
        <v>21512</v>
      </c>
      <c r="F28">
        <f t="shared" si="0"/>
        <v>21512000</v>
      </c>
      <c r="G28">
        <f t="shared" si="1"/>
        <v>16.884121476930837</v>
      </c>
      <c r="H28">
        <v>6278</v>
      </c>
      <c r="I28">
        <v>1844</v>
      </c>
      <c r="J28">
        <v>1270</v>
      </c>
      <c r="K28">
        <v>1870</v>
      </c>
      <c r="L28">
        <v>14.385</v>
      </c>
      <c r="M28">
        <v>25557</v>
      </c>
      <c r="N28">
        <v>228</v>
      </c>
      <c r="O28" t="s">
        <v>80</v>
      </c>
      <c r="P28" t="s">
        <v>50</v>
      </c>
      <c r="Q28">
        <v>1841</v>
      </c>
      <c r="R28">
        <v>2023</v>
      </c>
      <c r="S28">
        <v>182</v>
      </c>
      <c r="U28">
        <v>0.2022937241159605</v>
      </c>
      <c r="V28">
        <v>5.9036816660468575E-2</v>
      </c>
      <c r="W28">
        <v>4.9692843447979029E-2</v>
      </c>
      <c r="X28">
        <v>0.29372411596049697</v>
      </c>
      <c r="Y28" t="s">
        <v>71</v>
      </c>
      <c r="Z28" t="s">
        <v>72</v>
      </c>
      <c r="AA28">
        <f t="shared" si="14"/>
        <v>15340</v>
      </c>
      <c r="AB28">
        <f t="shared" si="14"/>
        <v>9580</v>
      </c>
      <c r="AC28">
        <f t="shared" si="14"/>
        <v>17</v>
      </c>
      <c r="AD28">
        <f t="shared" si="2"/>
        <v>24937</v>
      </c>
      <c r="AE28">
        <v>1534</v>
      </c>
      <c r="AF28">
        <v>958</v>
      </c>
      <c r="AG28">
        <v>1.7</v>
      </c>
      <c r="AH28">
        <v>2493.6999999999998</v>
      </c>
      <c r="AI28">
        <v>9.5739412759856481</v>
      </c>
      <c r="AJ28">
        <v>5.2040066870767951</v>
      </c>
      <c r="AK28">
        <f t="shared" si="3"/>
        <v>16.884121476930837</v>
      </c>
      <c r="AL28">
        <f t="shared" si="4"/>
        <v>10.1241079233059</v>
      </c>
      <c r="AM28">
        <f t="shared" si="5"/>
        <v>9.1674328709649071</v>
      </c>
      <c r="AN28">
        <f t="shared" si="6"/>
        <v>9.6382190749212473</v>
      </c>
      <c r="AO28">
        <f t="shared" si="7"/>
        <v>0.61515017844969322</v>
      </c>
      <c r="AP28">
        <f t="shared" si="8"/>
        <v>0.38416810362112525</v>
      </c>
      <c r="AQ28">
        <f t="shared" si="9"/>
        <v>6.8171792918153746E-4</v>
      </c>
      <c r="AR28">
        <f>+MATCH(O28,'[1]Return t - CEO t - NO'!B56)</f>
        <v>1</v>
      </c>
    </row>
    <row r="29" spans="1:44" x14ac:dyDescent="0.25">
      <c r="A29" t="s">
        <v>79</v>
      </c>
      <c r="B29">
        <v>2015</v>
      </c>
      <c r="C29">
        <v>42369</v>
      </c>
      <c r="D29">
        <v>27729</v>
      </c>
      <c r="E29">
        <f>+D29</f>
        <v>27729</v>
      </c>
      <c r="F29">
        <f t="shared" si="0"/>
        <v>27729000</v>
      </c>
      <c r="G29">
        <f t="shared" si="1"/>
        <v>17.137989354915025</v>
      </c>
      <c r="H29">
        <v>6397</v>
      </c>
      <c r="I29">
        <v>3137</v>
      </c>
      <c r="J29">
        <v>1384</v>
      </c>
      <c r="K29">
        <v>1983</v>
      </c>
      <c r="L29">
        <v>15.292999999999999</v>
      </c>
      <c r="M29">
        <v>31896</v>
      </c>
      <c r="N29">
        <v>228</v>
      </c>
      <c r="O29" t="s">
        <v>80</v>
      </c>
      <c r="P29" t="s">
        <v>50</v>
      </c>
      <c r="Q29">
        <v>1841</v>
      </c>
      <c r="R29">
        <v>2023</v>
      </c>
      <c r="S29">
        <v>182</v>
      </c>
      <c r="U29">
        <v>0.21635141472565264</v>
      </c>
      <c r="V29">
        <v>4.9911644848353712E-2</v>
      </c>
      <c r="W29">
        <v>4.3391020817657389E-2</v>
      </c>
      <c r="X29">
        <v>0.49038611849304359</v>
      </c>
      <c r="Y29" t="s">
        <v>71</v>
      </c>
      <c r="Z29" t="s">
        <v>72</v>
      </c>
      <c r="AA29">
        <f t="shared" si="14"/>
        <v>15340</v>
      </c>
      <c r="AB29">
        <f t="shared" si="14"/>
        <v>9410</v>
      </c>
      <c r="AC29">
        <f t="shared" si="14"/>
        <v>13</v>
      </c>
      <c r="AD29">
        <f t="shared" si="2"/>
        <v>24763</v>
      </c>
      <c r="AE29">
        <v>1534</v>
      </c>
      <c r="AF29">
        <v>941</v>
      </c>
      <c r="AG29">
        <v>1.3</v>
      </c>
      <c r="AH29">
        <v>2476.3000000000002</v>
      </c>
      <c r="AI29">
        <v>9.6351504863481239</v>
      </c>
      <c r="AJ29">
        <v>5.2040066870767951</v>
      </c>
      <c r="AK29">
        <f t="shared" si="3"/>
        <v>17.137989354915025</v>
      </c>
      <c r="AL29">
        <f t="shared" si="4"/>
        <v>10.117105882625266</v>
      </c>
      <c r="AM29">
        <f t="shared" si="5"/>
        <v>9.149528232579426</v>
      </c>
      <c r="AN29">
        <f t="shared" si="6"/>
        <v>9.6382190749212473</v>
      </c>
      <c r="AO29">
        <f t="shared" si="7"/>
        <v>0.61947260025037354</v>
      </c>
      <c r="AP29">
        <f t="shared" si="8"/>
        <v>0.38000242296975328</v>
      </c>
      <c r="AQ29">
        <f t="shared" si="9"/>
        <v>5.2497677987319794E-4</v>
      </c>
      <c r="AR29">
        <f>+MATCH(O29,'[1]Return t - CEO t - NO'!B57)</f>
        <v>1</v>
      </c>
    </row>
    <row r="30" spans="1:44" x14ac:dyDescent="0.25">
      <c r="A30" t="s">
        <v>52</v>
      </c>
      <c r="B30">
        <v>2018</v>
      </c>
      <c r="C30">
        <v>43465</v>
      </c>
      <c r="D30">
        <v>5145.1000000000004</v>
      </c>
      <c r="E30">
        <f>+D30*[1]Valuta!$E$8</f>
        <v>51166.990480000008</v>
      </c>
      <c r="F30">
        <f t="shared" si="0"/>
        <v>51166990.480000004</v>
      </c>
      <c r="G30">
        <f t="shared" si="1"/>
        <v>17.750605164902741</v>
      </c>
      <c r="H30">
        <v>2877.2</v>
      </c>
      <c r="I30">
        <v>1142.5</v>
      </c>
      <c r="J30">
        <v>1000.7</v>
      </c>
      <c r="K30">
        <v>1154.0999999999999</v>
      </c>
      <c r="L30">
        <v>11.548999999999999</v>
      </c>
      <c r="M30">
        <v>3749.8</v>
      </c>
      <c r="N30">
        <v>228</v>
      </c>
      <c r="O30" t="s">
        <v>53</v>
      </c>
      <c r="P30" t="s">
        <v>54</v>
      </c>
      <c r="Q30">
        <v>2006</v>
      </c>
      <c r="R30">
        <v>2023</v>
      </c>
      <c r="S30">
        <v>17</v>
      </c>
      <c r="U30">
        <v>0.34780341999165859</v>
      </c>
      <c r="V30">
        <v>0.1944957338049795</v>
      </c>
      <c r="W30">
        <v>0.26686756627020108</v>
      </c>
      <c r="X30">
        <v>0.3970874461281802</v>
      </c>
      <c r="Y30" t="s">
        <v>55</v>
      </c>
      <c r="Z30" t="s">
        <v>56</v>
      </c>
      <c r="AA30">
        <f>+AE30*[1]Valuta!$E$8</f>
        <v>6125.9968000000008</v>
      </c>
      <c r="AB30">
        <f>+AF30*[1]Valuta!$E$8</f>
        <v>15832.1216</v>
      </c>
      <c r="AC30">
        <f>+AG30*[1]Valuta!$E$8</f>
        <v>79.558400000000006</v>
      </c>
      <c r="AD30">
        <f t="shared" si="2"/>
        <v>22037.676800000001</v>
      </c>
      <c r="AE30">
        <v>616</v>
      </c>
      <c r="AF30">
        <v>1592</v>
      </c>
      <c r="AG30">
        <v>8</v>
      </c>
      <c r="AH30">
        <v>2216</v>
      </c>
      <c r="AI30">
        <v>9.3543541321150876</v>
      </c>
      <c r="AJ30">
        <v>2.8332133440562162</v>
      </c>
      <c r="AK30">
        <f t="shared" si="3"/>
        <v>17.750605164902741</v>
      </c>
      <c r="AL30">
        <f t="shared" si="4"/>
        <v>10.000508849362543</v>
      </c>
      <c r="AM30">
        <f t="shared" si="5"/>
        <v>9.6697961678996975</v>
      </c>
      <c r="AN30">
        <f t="shared" si="6"/>
        <v>8.7202967650288894</v>
      </c>
      <c r="AO30">
        <f t="shared" si="7"/>
        <v>0.27797833935018051</v>
      </c>
      <c r="AP30">
        <f t="shared" si="8"/>
        <v>0.71841155234657039</v>
      </c>
      <c r="AQ30">
        <f t="shared" si="9"/>
        <v>3.6101083032490976E-3</v>
      </c>
      <c r="AR30" t="e">
        <f>+MATCH(O30,'[1]Return t - CEO t - NO'!B374)</f>
        <v>#N/A</v>
      </c>
    </row>
    <row r="31" spans="1:44" x14ac:dyDescent="0.25">
      <c r="A31" t="s">
        <v>87</v>
      </c>
      <c r="B31">
        <v>2018</v>
      </c>
      <c r="C31">
        <v>43465</v>
      </c>
      <c r="D31">
        <v>112508</v>
      </c>
      <c r="E31">
        <f>+D31*[1]Valuta!$D$8</f>
        <v>977818.27880000009</v>
      </c>
      <c r="F31">
        <f t="shared" si="0"/>
        <v>977818278.80000007</v>
      </c>
      <c r="G31">
        <f t="shared" si="1"/>
        <v>20.700834401736508</v>
      </c>
      <c r="H31">
        <v>42970</v>
      </c>
      <c r="I31">
        <v>23264</v>
      </c>
      <c r="J31">
        <v>17994</v>
      </c>
      <c r="K31">
        <v>27848</v>
      </c>
      <c r="L31">
        <v>20.524999999999999</v>
      </c>
      <c r="M31">
        <v>78555</v>
      </c>
      <c r="N31">
        <v>228</v>
      </c>
      <c r="O31" t="s">
        <v>88</v>
      </c>
      <c r="P31" t="s">
        <v>89</v>
      </c>
      <c r="Q31">
        <v>1972</v>
      </c>
      <c r="R31">
        <v>2023</v>
      </c>
      <c r="S31">
        <v>51</v>
      </c>
      <c r="U31">
        <v>0.41875727251570866</v>
      </c>
      <c r="V31">
        <v>0.15993529349024069</v>
      </c>
      <c r="W31">
        <v>0.22906244032843232</v>
      </c>
      <c r="X31">
        <v>0.54140097742611126</v>
      </c>
      <c r="Y31" t="s">
        <v>71</v>
      </c>
      <c r="Z31" t="s">
        <v>72</v>
      </c>
      <c r="AA31" s="1">
        <f>+AE31*[1]Valuta!$D$8</f>
        <v>12558.639500000001</v>
      </c>
      <c r="AB31" s="1">
        <f>+AF31*[1]Valuta!$D$8</f>
        <v>4788.7961000000005</v>
      </c>
      <c r="AC31" s="1">
        <f>+AG31*[1]Valuta!$D$8</f>
        <v>4102.1992</v>
      </c>
      <c r="AD31" s="1">
        <f t="shared" si="2"/>
        <v>21449.6348</v>
      </c>
      <c r="AE31">
        <v>1445</v>
      </c>
      <c r="AF31">
        <v>551</v>
      </c>
      <c r="AG31">
        <v>472</v>
      </c>
      <c r="AH31">
        <v>2468</v>
      </c>
      <c r="AI31">
        <v>9.9293989343206288</v>
      </c>
      <c r="AJ31">
        <v>3.9318256327243257</v>
      </c>
      <c r="AK31">
        <f t="shared" si="3"/>
        <v>20.700834401736508</v>
      </c>
      <c r="AL31">
        <f t="shared" si="4"/>
        <v>9.9734628985701992</v>
      </c>
      <c r="AM31">
        <f t="shared" si="5"/>
        <v>8.4740343226978361</v>
      </c>
      <c r="AN31">
        <f t="shared" si="6"/>
        <v>9.4381641140914532</v>
      </c>
      <c r="AO31">
        <f t="shared" si="7"/>
        <v>0.5854943273905997</v>
      </c>
      <c r="AP31">
        <f t="shared" si="8"/>
        <v>0.22325769854132904</v>
      </c>
      <c r="AQ31">
        <f t="shared" si="9"/>
        <v>0.19124797406807131</v>
      </c>
      <c r="AR31" t="e">
        <f>+MATCH(O31,'[1]Return t - CEO t - NO'!B230)</f>
        <v>#N/A</v>
      </c>
    </row>
    <row r="32" spans="1:44" x14ac:dyDescent="0.25">
      <c r="A32" t="s">
        <v>52</v>
      </c>
      <c r="B32">
        <v>2017</v>
      </c>
      <c r="C32">
        <v>43100</v>
      </c>
      <c r="D32">
        <v>4330.3</v>
      </c>
      <c r="E32">
        <f>+D32*[1]Valuta!$E$7</f>
        <v>42657.785300000003</v>
      </c>
      <c r="F32">
        <f t="shared" si="0"/>
        <v>42657785.300000004</v>
      </c>
      <c r="G32">
        <f t="shared" si="1"/>
        <v>17.568720354516849</v>
      </c>
      <c r="H32">
        <v>2314.1999999999998</v>
      </c>
      <c r="I32">
        <v>773.3</v>
      </c>
      <c r="J32">
        <v>666.3</v>
      </c>
      <c r="K32">
        <v>816.7</v>
      </c>
      <c r="L32">
        <v>10.553000000000001</v>
      </c>
      <c r="M32">
        <v>3626.1</v>
      </c>
      <c r="N32">
        <v>228</v>
      </c>
      <c r="O32" t="s">
        <v>53</v>
      </c>
      <c r="P32" t="s">
        <v>54</v>
      </c>
      <c r="Q32">
        <v>2006</v>
      </c>
      <c r="R32">
        <v>2023</v>
      </c>
      <c r="S32">
        <v>17</v>
      </c>
      <c r="U32">
        <v>0.28791807103966816</v>
      </c>
      <c r="V32">
        <v>0.15386924693439252</v>
      </c>
      <c r="W32">
        <v>0.18375113758583603</v>
      </c>
      <c r="X32">
        <v>0.33415435139573069</v>
      </c>
      <c r="Y32" t="s">
        <v>55</v>
      </c>
      <c r="Z32" t="s">
        <v>56</v>
      </c>
      <c r="AA32">
        <f>+AE32*[1]Valuta!$E$7</f>
        <v>6245.5340000000006</v>
      </c>
      <c r="AB32">
        <f>+AF32*[1]Valuta!$E$7</f>
        <v>14953.818000000001</v>
      </c>
      <c r="AC32">
        <f>+AG32*[1]Valuta!$E$7</f>
        <v>88.659000000000006</v>
      </c>
      <c r="AD32">
        <f t="shared" si="2"/>
        <v>21288.011000000002</v>
      </c>
      <c r="AE32">
        <v>634</v>
      </c>
      <c r="AF32">
        <v>1518</v>
      </c>
      <c r="AG32">
        <v>9</v>
      </c>
      <c r="AH32">
        <v>2161</v>
      </c>
      <c r="AI32">
        <v>9.2641654586710906</v>
      </c>
      <c r="AJ32">
        <v>2.8332133440562162</v>
      </c>
      <c r="AK32">
        <f t="shared" si="3"/>
        <v>17.568720354516849</v>
      </c>
      <c r="AL32">
        <f t="shared" si="4"/>
        <v>9.965899329380429</v>
      </c>
      <c r="AM32">
        <f t="shared" si="5"/>
        <v>9.6127219308291174</v>
      </c>
      <c r="AN32">
        <f t="shared" si="6"/>
        <v>8.7396219273107683</v>
      </c>
      <c r="AO32">
        <f t="shared" si="7"/>
        <v>0.29338269319759369</v>
      </c>
      <c r="AP32">
        <f t="shared" si="8"/>
        <v>0.70245256825543723</v>
      </c>
      <c r="AQ32">
        <f t="shared" si="9"/>
        <v>4.1647385469689956E-3</v>
      </c>
      <c r="AR32" t="e">
        <f>+MATCH(O32,'[1]Return t - CEO t - NO'!B375)</f>
        <v>#N/A</v>
      </c>
    </row>
    <row r="33" spans="1:44" x14ac:dyDescent="0.25">
      <c r="A33" t="s">
        <v>85</v>
      </c>
      <c r="B33">
        <v>2022</v>
      </c>
      <c r="C33">
        <v>44926</v>
      </c>
      <c r="D33">
        <v>1838.8969999999999</v>
      </c>
      <c r="E33">
        <f>+D33*[1]Valuta!$D$12</f>
        <v>18217.217020199998</v>
      </c>
      <c r="F33">
        <f t="shared" si="0"/>
        <v>18217217.020199999</v>
      </c>
      <c r="G33">
        <f t="shared" si="1"/>
        <v>16.717877695001235</v>
      </c>
      <c r="H33">
        <v>1235.9069999999999</v>
      </c>
      <c r="I33">
        <v>28.609000000000002</v>
      </c>
      <c r="J33">
        <v>353.048</v>
      </c>
      <c r="K33">
        <v>538.85599999999999</v>
      </c>
      <c r="L33">
        <v>0.90800000000000003</v>
      </c>
      <c r="M33">
        <v>716.63300000000004</v>
      </c>
      <c r="N33">
        <v>228</v>
      </c>
      <c r="O33" t="s">
        <v>86</v>
      </c>
      <c r="P33" t="s">
        <v>45</v>
      </c>
      <c r="Q33">
        <v>1996</v>
      </c>
      <c r="R33">
        <v>2023</v>
      </c>
      <c r="S33">
        <v>27</v>
      </c>
      <c r="U33">
        <v>0.28565903421535765</v>
      </c>
      <c r="V33">
        <v>0.19198900210289102</v>
      </c>
      <c r="W33">
        <v>0.49264825929032013</v>
      </c>
      <c r="X33">
        <v>2.3148181861580203E-2</v>
      </c>
      <c r="Y33" t="s">
        <v>71</v>
      </c>
      <c r="Z33" t="s">
        <v>72</v>
      </c>
      <c r="AA33" s="1">
        <f>+AE33*[1]Valuta!$D$12</f>
        <v>5815.1741999999995</v>
      </c>
      <c r="AB33" s="1">
        <f>+AF33*[1]Valuta!$D$12</f>
        <v>13938.5862</v>
      </c>
      <c r="AC33" s="1">
        <f>+AG33*[1]Valuta!$D$12</f>
        <v>1248.2315999999998</v>
      </c>
      <c r="AD33" s="1">
        <f t="shared" si="2"/>
        <v>21001.991999999998</v>
      </c>
      <c r="AE33">
        <v>587</v>
      </c>
      <c r="AF33">
        <v>1407</v>
      </c>
      <c r="AG33">
        <v>126</v>
      </c>
      <c r="AH33">
        <v>2120</v>
      </c>
      <c r="AI33">
        <v>6.8112443786012937</v>
      </c>
      <c r="AJ33">
        <v>3.2958368660043291</v>
      </c>
      <c r="AK33">
        <f t="shared" si="3"/>
        <v>16.717877695001235</v>
      </c>
      <c r="AL33">
        <f t="shared" si="4"/>
        <v>9.9523725693497624</v>
      </c>
      <c r="AM33">
        <f t="shared" si="5"/>
        <v>9.5424162587980934</v>
      </c>
      <c r="AN33">
        <f t="shared" si="6"/>
        <v>8.668226021511801</v>
      </c>
      <c r="AO33">
        <f t="shared" si="7"/>
        <v>0.27688679245283021</v>
      </c>
      <c r="AP33">
        <f t="shared" si="8"/>
        <v>0.66367924528301891</v>
      </c>
      <c r="AQ33">
        <f t="shared" si="9"/>
        <v>5.9433962264150937E-2</v>
      </c>
      <c r="AR33" t="e">
        <f>+MATCH(O33,'[1]Return t - CEO t - NO'!B649)</f>
        <v>#N/A</v>
      </c>
    </row>
    <row r="34" spans="1:44" x14ac:dyDescent="0.25">
      <c r="A34" t="s">
        <v>90</v>
      </c>
      <c r="B34">
        <v>2021</v>
      </c>
      <c r="C34">
        <v>44561</v>
      </c>
      <c r="D34">
        <v>4134.4489999999996</v>
      </c>
      <c r="E34">
        <f>+D34</f>
        <v>4134.4489999999996</v>
      </c>
      <c r="F34">
        <f t="shared" si="0"/>
        <v>4134448.9999999995</v>
      </c>
      <c r="G34">
        <f t="shared" si="1"/>
        <v>15.234864624840318</v>
      </c>
      <c r="H34">
        <v>1213.874</v>
      </c>
      <c r="I34">
        <v>451.18</v>
      </c>
      <c r="J34">
        <v>1062.9380000000001</v>
      </c>
      <c r="K34">
        <v>1125.9280000000001</v>
      </c>
      <c r="L34">
        <v>0.318</v>
      </c>
      <c r="M34">
        <v>2938.1469999999999</v>
      </c>
      <c r="N34">
        <v>228</v>
      </c>
      <c r="O34" t="s">
        <v>91</v>
      </c>
      <c r="P34" t="s">
        <v>50</v>
      </c>
      <c r="Q34">
        <v>2001</v>
      </c>
      <c r="R34">
        <v>2023</v>
      </c>
      <c r="S34">
        <v>22</v>
      </c>
      <c r="U34">
        <v>0.87565760531982728</v>
      </c>
      <c r="V34">
        <v>0.25709302497140496</v>
      </c>
      <c r="W34">
        <v>0.36177155193392302</v>
      </c>
      <c r="X34">
        <v>0.37168602342582507</v>
      </c>
      <c r="Y34" t="s">
        <v>92</v>
      </c>
      <c r="Z34" t="s">
        <v>84</v>
      </c>
      <c r="AA34">
        <f>+AE34*10</f>
        <v>10040</v>
      </c>
      <c r="AB34">
        <f>+AF34*10</f>
        <v>10080</v>
      </c>
      <c r="AC34">
        <f>+AG34*10</f>
        <v>240</v>
      </c>
      <c r="AD34">
        <f t="shared" si="2"/>
        <v>20360</v>
      </c>
      <c r="AE34">
        <v>1004</v>
      </c>
      <c r="AF34">
        <v>1008</v>
      </c>
      <c r="AG34">
        <v>24</v>
      </c>
      <c r="AH34">
        <v>2036</v>
      </c>
      <c r="AI34">
        <v>5.7620513827801769</v>
      </c>
      <c r="AJ34">
        <v>3.0910424533583161</v>
      </c>
      <c r="AK34">
        <f t="shared" si="3"/>
        <v>15.234864624840318</v>
      </c>
      <c r="AL34">
        <f t="shared" si="4"/>
        <v>9.9213274706644583</v>
      </c>
      <c r="AM34">
        <f t="shared" si="5"/>
        <v>9.2183085416253601</v>
      </c>
      <c r="AN34">
        <f t="shared" si="6"/>
        <v>9.2143323932457211</v>
      </c>
      <c r="AO34">
        <f t="shared" si="7"/>
        <v>0.49312377210216107</v>
      </c>
      <c r="AP34">
        <f t="shared" si="8"/>
        <v>0.49508840864440079</v>
      </c>
      <c r="AQ34">
        <f t="shared" si="9"/>
        <v>1.1787819253438114E-2</v>
      </c>
      <c r="AR34">
        <f>+MATCH(O34,'[1]Return t - CEO t - NO'!B3)</f>
        <v>1</v>
      </c>
    </row>
    <row r="35" spans="1:44" x14ac:dyDescent="0.25">
      <c r="A35" t="s">
        <v>87</v>
      </c>
      <c r="B35">
        <v>2022</v>
      </c>
      <c r="C35">
        <v>44926</v>
      </c>
      <c r="D35">
        <v>158021</v>
      </c>
      <c r="E35">
        <f>+D35*[1]Valuta!$D$12</f>
        <v>1565450.8385999999</v>
      </c>
      <c r="F35">
        <f t="shared" si="0"/>
        <v>1565450838.5999999</v>
      </c>
      <c r="G35">
        <f t="shared" si="1"/>
        <v>21.171439695235414</v>
      </c>
      <c r="H35">
        <v>53988</v>
      </c>
      <c r="I35">
        <v>26550</v>
      </c>
      <c r="J35">
        <v>73234</v>
      </c>
      <c r="K35">
        <v>82961</v>
      </c>
      <c r="L35">
        <v>21.936</v>
      </c>
      <c r="M35">
        <v>149004</v>
      </c>
      <c r="N35">
        <v>228</v>
      </c>
      <c r="O35" t="s">
        <v>88</v>
      </c>
      <c r="P35" t="s">
        <v>89</v>
      </c>
      <c r="Q35">
        <v>1972</v>
      </c>
      <c r="R35">
        <v>2023</v>
      </c>
      <c r="S35">
        <v>51</v>
      </c>
      <c r="U35">
        <v>1.3564866266577758</v>
      </c>
      <c r="V35">
        <v>0.46344473202928727</v>
      </c>
      <c r="W35">
        <v>0.49149016133795065</v>
      </c>
      <c r="X35">
        <v>0.49177595021115805</v>
      </c>
      <c r="Y35" t="s">
        <v>71</v>
      </c>
      <c r="Z35" t="s">
        <v>72</v>
      </c>
      <c r="AA35" s="1">
        <f>+AE35*[1]Valuta!$D$12</f>
        <v>12918.206399999999</v>
      </c>
      <c r="AB35" s="1">
        <f>+AF35*[1]Valuta!$D$12</f>
        <v>7053.4991999999993</v>
      </c>
      <c r="AC35" s="1">
        <f>+AG35*[1]Valuta!$D$12</f>
        <v>277.38479999999998</v>
      </c>
      <c r="AD35" s="1">
        <f t="shared" si="2"/>
        <v>20249.090399999997</v>
      </c>
      <c r="AE35">
        <v>1304</v>
      </c>
      <c r="AF35">
        <v>712</v>
      </c>
      <c r="AG35">
        <v>28</v>
      </c>
      <c r="AH35">
        <v>2044</v>
      </c>
      <c r="AI35">
        <v>9.9958844018020958</v>
      </c>
      <c r="AJ35">
        <v>3.9318256327243257</v>
      </c>
      <c r="AK35">
        <f t="shared" si="3"/>
        <v>21.171439695235414</v>
      </c>
      <c r="AL35">
        <f t="shared" si="4"/>
        <v>9.9158651530072994</v>
      </c>
      <c r="AM35">
        <f t="shared" si="5"/>
        <v>8.8612791130956801</v>
      </c>
      <c r="AN35">
        <f t="shared" si="6"/>
        <v>9.4663929441703036</v>
      </c>
      <c r="AO35">
        <f t="shared" si="7"/>
        <v>0.6379647749510764</v>
      </c>
      <c r="AP35">
        <f t="shared" si="8"/>
        <v>0.34833659491193741</v>
      </c>
      <c r="AQ35">
        <f t="shared" si="9"/>
        <v>1.3698630136986302E-2</v>
      </c>
      <c r="AR35" t="e">
        <f>+MATCH(O35,'[1]Return t - CEO t - NO'!B226)</f>
        <v>#N/A</v>
      </c>
    </row>
    <row r="36" spans="1:44" x14ac:dyDescent="0.25">
      <c r="A36" t="s">
        <v>93</v>
      </c>
      <c r="B36">
        <v>2021</v>
      </c>
      <c r="C36">
        <v>44561</v>
      </c>
      <c r="D36">
        <v>19246.276000000002</v>
      </c>
      <c r="E36">
        <f>+D36</f>
        <v>19246.276000000002</v>
      </c>
      <c r="F36">
        <f t="shared" si="0"/>
        <v>19246276</v>
      </c>
      <c r="G36">
        <f t="shared" si="1"/>
        <v>16.77282814543787</v>
      </c>
      <c r="H36">
        <v>3582.13</v>
      </c>
      <c r="I36">
        <v>1384.664</v>
      </c>
      <c r="J36">
        <v>1416.338</v>
      </c>
      <c r="K36">
        <v>1445.836</v>
      </c>
      <c r="L36">
        <v>0.41099999999999998</v>
      </c>
      <c r="M36">
        <v>5940.473</v>
      </c>
      <c r="N36">
        <v>228</v>
      </c>
      <c r="O36" t="s">
        <v>94</v>
      </c>
      <c r="P36" t="s">
        <v>50</v>
      </c>
      <c r="Q36">
        <v>2004</v>
      </c>
      <c r="R36">
        <v>2023</v>
      </c>
      <c r="S36">
        <v>19</v>
      </c>
      <c r="T36">
        <v>39227</v>
      </c>
      <c r="U36">
        <v>0.39538989372245004</v>
      </c>
      <c r="V36">
        <v>7.3590236365726022E-2</v>
      </c>
      <c r="W36">
        <v>0.23842175530467019</v>
      </c>
      <c r="X36">
        <v>0.38654766856590911</v>
      </c>
      <c r="Y36" t="s">
        <v>95</v>
      </c>
      <c r="Z36" t="s">
        <v>84</v>
      </c>
      <c r="AA36">
        <f t="shared" ref="AA36:AC38" si="15">+AE36*10</f>
        <v>4310</v>
      </c>
      <c r="AB36">
        <f t="shared" si="15"/>
        <v>15360</v>
      </c>
      <c r="AC36">
        <f t="shared" si="15"/>
        <v>90</v>
      </c>
      <c r="AD36">
        <f t="shared" si="2"/>
        <v>19760</v>
      </c>
      <c r="AE36">
        <v>431</v>
      </c>
      <c r="AF36">
        <v>1536</v>
      </c>
      <c r="AG36">
        <v>9</v>
      </c>
      <c r="AH36">
        <v>1976</v>
      </c>
      <c r="AI36">
        <v>6.0185932144962342</v>
      </c>
      <c r="AJ36">
        <v>2.9444389791664403</v>
      </c>
      <c r="AK36">
        <f t="shared" si="3"/>
        <v>16.77282814543787</v>
      </c>
      <c r="AL36">
        <f t="shared" si="4"/>
        <v>9.8914149713018595</v>
      </c>
      <c r="AM36">
        <f t="shared" si="5"/>
        <v>9.6395220067016627</v>
      </c>
      <c r="AN36">
        <f t="shared" si="6"/>
        <v>8.3686931830977933</v>
      </c>
      <c r="AO36">
        <f t="shared" si="7"/>
        <v>0.21811740890688258</v>
      </c>
      <c r="AP36">
        <f t="shared" si="8"/>
        <v>0.77732793522267207</v>
      </c>
      <c r="AQ36">
        <f t="shared" si="9"/>
        <v>4.5546558704453437E-3</v>
      </c>
      <c r="AR36" t="e">
        <f>+MATCH(O36,'[1]Return t - CEO t - NO'!B538)</f>
        <v>#N/A</v>
      </c>
    </row>
    <row r="37" spans="1:44" x14ac:dyDescent="0.25">
      <c r="A37" t="s">
        <v>96</v>
      </c>
      <c r="B37">
        <v>2019</v>
      </c>
      <c r="C37">
        <v>43830</v>
      </c>
      <c r="D37">
        <v>2396.212</v>
      </c>
      <c r="E37">
        <f>+D37</f>
        <v>2396.212</v>
      </c>
      <c r="F37">
        <f t="shared" si="0"/>
        <v>2396212</v>
      </c>
      <c r="G37">
        <f t="shared" si="1"/>
        <v>14.689399715104617</v>
      </c>
      <c r="H37">
        <v>739.21299999999997</v>
      </c>
      <c r="I37">
        <v>331.029</v>
      </c>
      <c r="J37">
        <v>236.501</v>
      </c>
      <c r="K37">
        <v>320.55700000000002</v>
      </c>
      <c r="L37">
        <v>1.7150000000000001</v>
      </c>
      <c r="M37">
        <v>3299.4160000000002</v>
      </c>
      <c r="N37">
        <v>228</v>
      </c>
      <c r="O37" t="s">
        <v>97</v>
      </c>
      <c r="P37" t="s">
        <v>50</v>
      </c>
      <c r="Q37">
        <v>1960</v>
      </c>
      <c r="R37">
        <v>2023</v>
      </c>
      <c r="S37">
        <v>63</v>
      </c>
      <c r="U37">
        <v>0.31993620242068255</v>
      </c>
      <c r="V37">
        <v>9.8697861458001218E-2</v>
      </c>
      <c r="W37">
        <v>7.1679654823762748E-2</v>
      </c>
      <c r="X37">
        <v>0.44781274138847665</v>
      </c>
      <c r="Y37" t="s">
        <v>98</v>
      </c>
      <c r="Z37" t="s">
        <v>68</v>
      </c>
      <c r="AA37">
        <f t="shared" si="15"/>
        <v>2910</v>
      </c>
      <c r="AB37">
        <f t="shared" si="15"/>
        <v>14580</v>
      </c>
      <c r="AC37">
        <f t="shared" si="15"/>
        <v>1610</v>
      </c>
      <c r="AD37">
        <f t="shared" si="2"/>
        <v>19100</v>
      </c>
      <c r="AE37">
        <v>291</v>
      </c>
      <c r="AF37">
        <v>1458</v>
      </c>
      <c r="AG37">
        <v>161</v>
      </c>
      <c r="AH37">
        <v>1910</v>
      </c>
      <c r="AI37">
        <v>7.44716835960004</v>
      </c>
      <c r="AJ37">
        <v>4.1431347263915326</v>
      </c>
      <c r="AK37">
        <f t="shared" si="3"/>
        <v>14.689399715104617</v>
      </c>
      <c r="AL37">
        <f t="shared" si="4"/>
        <v>9.8574436140347217</v>
      </c>
      <c r="AM37">
        <f t="shared" si="5"/>
        <v>9.5874060055626487</v>
      </c>
      <c r="AN37">
        <f t="shared" si="6"/>
        <v>7.9759083601655378</v>
      </c>
      <c r="AO37">
        <f t="shared" si="7"/>
        <v>0.15235602094240838</v>
      </c>
      <c r="AP37">
        <f t="shared" si="8"/>
        <v>0.76335078534031409</v>
      </c>
      <c r="AQ37">
        <f t="shared" si="9"/>
        <v>8.429319371727749E-2</v>
      </c>
      <c r="AR37" t="e">
        <f>+MATCH(O37,'[1]Return t - CEO t - NO'!B333)</f>
        <v>#N/A</v>
      </c>
    </row>
    <row r="38" spans="1:44" x14ac:dyDescent="0.25">
      <c r="A38" t="s">
        <v>99</v>
      </c>
      <c r="B38">
        <v>2018</v>
      </c>
      <c r="C38">
        <v>43465</v>
      </c>
      <c r="D38">
        <v>31129</v>
      </c>
      <c r="E38">
        <f>+D38</f>
        <v>31129</v>
      </c>
      <c r="F38">
        <f t="shared" si="0"/>
        <v>31129000</v>
      </c>
      <c r="G38">
        <f t="shared" si="1"/>
        <v>17.253650418548148</v>
      </c>
      <c r="H38">
        <v>13622</v>
      </c>
      <c r="I38">
        <v>7131</v>
      </c>
      <c r="J38">
        <v>4066</v>
      </c>
      <c r="K38">
        <v>5284</v>
      </c>
      <c r="L38">
        <v>6.28</v>
      </c>
      <c r="M38">
        <v>25625</v>
      </c>
      <c r="N38">
        <v>228</v>
      </c>
      <c r="O38" t="s">
        <v>100</v>
      </c>
      <c r="P38" t="s">
        <v>50</v>
      </c>
      <c r="Q38">
        <v>1904</v>
      </c>
      <c r="R38">
        <v>2023</v>
      </c>
      <c r="S38">
        <v>119</v>
      </c>
      <c r="U38">
        <v>0.298487740419909</v>
      </c>
      <c r="V38">
        <v>0.13061775193549424</v>
      </c>
      <c r="W38">
        <v>0.15867317073170731</v>
      </c>
      <c r="X38">
        <v>0.52349141095287033</v>
      </c>
      <c r="Y38" t="s">
        <v>101</v>
      </c>
      <c r="Z38" t="s">
        <v>102</v>
      </c>
      <c r="AA38">
        <f t="shared" si="15"/>
        <v>5410</v>
      </c>
      <c r="AB38">
        <f t="shared" si="15"/>
        <v>12820</v>
      </c>
      <c r="AC38">
        <f t="shared" si="15"/>
        <v>860</v>
      </c>
      <c r="AD38">
        <f t="shared" si="2"/>
        <v>19090</v>
      </c>
      <c r="AE38">
        <v>541</v>
      </c>
      <c r="AF38">
        <v>1282</v>
      </c>
      <c r="AG38">
        <v>86</v>
      </c>
      <c r="AH38">
        <v>1909</v>
      </c>
      <c r="AI38">
        <v>8.7451252594622435</v>
      </c>
      <c r="AJ38">
        <v>4.7791234931115296</v>
      </c>
      <c r="AK38">
        <f t="shared" si="3"/>
        <v>17.253650418548148</v>
      </c>
      <c r="AL38">
        <f t="shared" si="4"/>
        <v>9.856919916719793</v>
      </c>
      <c r="AM38">
        <f t="shared" si="5"/>
        <v>9.4587617304746612</v>
      </c>
      <c r="AN38">
        <f t="shared" si="6"/>
        <v>8.596004371840527</v>
      </c>
      <c r="AO38">
        <f t="shared" si="7"/>
        <v>0.28339444735463593</v>
      </c>
      <c r="AP38">
        <f t="shared" si="8"/>
        <v>0.67155578837087482</v>
      </c>
      <c r="AQ38">
        <f t="shared" si="9"/>
        <v>4.5049764274489264E-2</v>
      </c>
      <c r="AR38" t="e">
        <f>+MATCH(O38,'[1]Return t - CEO t - NO'!B214)</f>
        <v>#N/A</v>
      </c>
    </row>
    <row r="39" spans="1:44" x14ac:dyDescent="0.25">
      <c r="A39" t="s">
        <v>103</v>
      </c>
      <c r="B39">
        <v>2016</v>
      </c>
      <c r="C39">
        <v>42735</v>
      </c>
      <c r="D39">
        <v>2686.9</v>
      </c>
      <c r="E39">
        <f>+D39*[1]Valuta!$D$6</f>
        <v>23229.862639999999</v>
      </c>
      <c r="F39">
        <f t="shared" si="0"/>
        <v>23229862.640000001</v>
      </c>
      <c r="G39">
        <f t="shared" si="1"/>
        <v>16.960949191685632</v>
      </c>
      <c r="H39">
        <v>1129.5</v>
      </c>
      <c r="I39">
        <v>1342.9</v>
      </c>
      <c r="J39">
        <v>137.5</v>
      </c>
      <c r="K39">
        <v>253.2</v>
      </c>
      <c r="L39">
        <v>0.66200000000000003</v>
      </c>
      <c r="M39">
        <v>375.5</v>
      </c>
      <c r="N39">
        <v>228</v>
      </c>
      <c r="O39" t="s">
        <v>104</v>
      </c>
      <c r="P39" t="s">
        <v>45</v>
      </c>
      <c r="Q39">
        <v>1997</v>
      </c>
      <c r="R39">
        <v>2023</v>
      </c>
      <c r="S39">
        <v>26</v>
      </c>
      <c r="U39">
        <v>0.1217352810978309</v>
      </c>
      <c r="V39">
        <v>5.1174215638840295E-2</v>
      </c>
      <c r="W39">
        <v>0.36617842876165113</v>
      </c>
      <c r="X39">
        <v>1.1889331562638337</v>
      </c>
      <c r="Y39" t="s">
        <v>71</v>
      </c>
      <c r="Z39" t="s">
        <v>72</v>
      </c>
      <c r="AA39" s="1">
        <f>+AE39*[1]Valuta!$D$6</f>
        <v>4582.1679999999997</v>
      </c>
      <c r="AB39" s="1">
        <f>+AF39*[1]Valuta!$D$6</f>
        <v>2049.0072</v>
      </c>
      <c r="AC39" s="1">
        <f>+AG39*[1]Valuta!$D$6</f>
        <v>12319.98</v>
      </c>
      <c r="AD39" s="1">
        <f t="shared" si="2"/>
        <v>18951.155200000001</v>
      </c>
      <c r="AE39">
        <v>530</v>
      </c>
      <c r="AF39">
        <v>237</v>
      </c>
      <c r="AG39">
        <v>1425</v>
      </c>
      <c r="AH39">
        <v>2192</v>
      </c>
      <c r="AI39">
        <v>6.4952655559370083</v>
      </c>
      <c r="AJ39">
        <v>3.2580965380214821</v>
      </c>
      <c r="AK39">
        <f t="shared" si="3"/>
        <v>16.960949191685632</v>
      </c>
      <c r="AL39">
        <f t="shared" si="4"/>
        <v>9.8496201690747256</v>
      </c>
      <c r="AM39">
        <f t="shared" si="5"/>
        <v>7.6251106621419504</v>
      </c>
      <c r="AN39">
        <f t="shared" si="6"/>
        <v>8.4299275275529855</v>
      </c>
      <c r="AO39">
        <f t="shared" si="7"/>
        <v>0.24178832116788318</v>
      </c>
      <c r="AP39">
        <f t="shared" si="8"/>
        <v>0.10812043795620438</v>
      </c>
      <c r="AQ39">
        <f t="shared" si="9"/>
        <v>0.6500912408759123</v>
      </c>
      <c r="AR39" t="e">
        <f>+MATCH(O39,'[1]Return t - CEO t - NO'!B535)</f>
        <v>#N/A</v>
      </c>
    </row>
    <row r="40" spans="1:44" x14ac:dyDescent="0.25">
      <c r="A40" t="s">
        <v>85</v>
      </c>
      <c r="B40">
        <v>2018</v>
      </c>
      <c r="C40">
        <v>43465</v>
      </c>
      <c r="D40">
        <v>1624.412</v>
      </c>
      <c r="E40">
        <f>+D40*[1]Valuta!$D$8</f>
        <v>14117.927133200001</v>
      </c>
      <c r="F40">
        <f t="shared" si="0"/>
        <v>14117927.133200001</v>
      </c>
      <c r="G40">
        <f t="shared" si="1"/>
        <v>16.462955975654932</v>
      </c>
      <c r="H40">
        <v>1251.7059999999999</v>
      </c>
      <c r="I40">
        <v>2.5</v>
      </c>
      <c r="J40">
        <v>251.30199999999999</v>
      </c>
      <c r="K40">
        <v>509.69799999999998</v>
      </c>
      <c r="L40">
        <v>0.54700000000000004</v>
      </c>
      <c r="M40">
        <v>614.23900000000003</v>
      </c>
      <c r="N40">
        <v>228</v>
      </c>
      <c r="O40" t="s">
        <v>86</v>
      </c>
      <c r="P40" t="s">
        <v>45</v>
      </c>
      <c r="Q40">
        <v>1996</v>
      </c>
      <c r="R40">
        <v>2023</v>
      </c>
      <c r="S40">
        <v>27</v>
      </c>
      <c r="U40">
        <v>0.20076759238990627</v>
      </c>
      <c r="V40">
        <v>0.15470336343242969</v>
      </c>
      <c r="W40">
        <v>0.40912739178072377</v>
      </c>
      <c r="X40">
        <v>1.9972741202806412E-3</v>
      </c>
      <c r="Y40" t="s">
        <v>71</v>
      </c>
      <c r="Z40" t="s">
        <v>72</v>
      </c>
      <c r="AA40" s="1">
        <f>+AE40*[1]Valuta!$D$8</f>
        <v>4849.6338000000005</v>
      </c>
      <c r="AB40" s="1">
        <f>+AF40*[1]Valuta!$D$8</f>
        <v>12949.739000000001</v>
      </c>
      <c r="AC40" s="1">
        <f>+AG40*[1]Valuta!$D$8</f>
        <v>947.32990000000007</v>
      </c>
      <c r="AD40" s="1">
        <f t="shared" si="2"/>
        <v>18746.702700000002</v>
      </c>
      <c r="AE40">
        <v>558</v>
      </c>
      <c r="AF40">
        <v>1490</v>
      </c>
      <c r="AG40">
        <v>109</v>
      </c>
      <c r="AH40">
        <v>2157</v>
      </c>
      <c r="AI40">
        <v>6.3044488024219811</v>
      </c>
      <c r="AJ40">
        <v>3.2958368660043291</v>
      </c>
      <c r="AK40">
        <f t="shared" si="3"/>
        <v>16.462955975654932</v>
      </c>
      <c r="AL40">
        <f t="shared" si="4"/>
        <v>9.8387731599340782</v>
      </c>
      <c r="AM40">
        <f t="shared" si="5"/>
        <v>9.4688309124844263</v>
      </c>
      <c r="AN40">
        <f t="shared" si="6"/>
        <v>8.486658475926232</v>
      </c>
      <c r="AO40">
        <f t="shared" si="7"/>
        <v>0.25869262865090403</v>
      </c>
      <c r="AP40">
        <f t="shared" si="8"/>
        <v>0.69077422345850725</v>
      </c>
      <c r="AQ40">
        <f t="shared" si="9"/>
        <v>5.0533147890588777E-2</v>
      </c>
      <c r="AR40" t="e">
        <f>+MATCH(O40,'[1]Return t - CEO t - NO'!B653)</f>
        <v>#N/A</v>
      </c>
    </row>
    <row r="41" spans="1:44" x14ac:dyDescent="0.25">
      <c r="A41" t="s">
        <v>85</v>
      </c>
      <c r="B41">
        <v>2020</v>
      </c>
      <c r="C41">
        <v>44196</v>
      </c>
      <c r="D41">
        <v>2015.4090000000001</v>
      </c>
      <c r="E41">
        <f>+D41*[1]Valuta!$D$10</f>
        <v>17206.554337500002</v>
      </c>
      <c r="F41">
        <f t="shared" si="0"/>
        <v>17206554.337500002</v>
      </c>
      <c r="G41">
        <f t="shared" si="1"/>
        <v>16.660800935330144</v>
      </c>
      <c r="H41">
        <v>1265.848</v>
      </c>
      <c r="I41">
        <v>44.551000000000002</v>
      </c>
      <c r="J41">
        <v>-54.326000000000001</v>
      </c>
      <c r="K41">
        <v>220.31399999999999</v>
      </c>
      <c r="L41">
        <v>0.46200000000000002</v>
      </c>
      <c r="M41">
        <v>319.45299999999997</v>
      </c>
      <c r="N41">
        <v>228</v>
      </c>
      <c r="O41" t="s">
        <v>86</v>
      </c>
      <c r="P41" t="s">
        <v>45</v>
      </c>
      <c r="Q41">
        <v>1996</v>
      </c>
      <c r="R41">
        <v>2023</v>
      </c>
      <c r="S41">
        <v>27</v>
      </c>
      <c r="U41">
        <v>-4.2916685099632819E-2</v>
      </c>
      <c r="V41">
        <v>-2.6955322716133549E-2</v>
      </c>
      <c r="W41">
        <v>-0.17005944536441983</v>
      </c>
      <c r="X41">
        <v>3.5194588923788642E-2</v>
      </c>
      <c r="Y41" t="s">
        <v>71</v>
      </c>
      <c r="Z41" t="s">
        <v>72</v>
      </c>
      <c r="AA41" s="1">
        <f>+AE41*[1]Valuta!$D$10</f>
        <v>4541.95</v>
      </c>
      <c r="AB41" s="1">
        <f>+AF41*[1]Valuta!$D$10</f>
        <v>12942.85</v>
      </c>
      <c r="AC41" s="1">
        <f>+AG41*[1]Valuta!$D$10</f>
        <v>1135.4875</v>
      </c>
      <c r="AD41" s="1">
        <f t="shared" si="2"/>
        <v>18620.287499999999</v>
      </c>
      <c r="AE41">
        <v>532</v>
      </c>
      <c r="AF41">
        <v>1516</v>
      </c>
      <c r="AG41">
        <v>133</v>
      </c>
      <c r="AH41">
        <v>2181</v>
      </c>
      <c r="AI41">
        <v>6.1355648910817386</v>
      </c>
      <c r="AJ41">
        <v>3.2958368660043291</v>
      </c>
      <c r="AK41">
        <f t="shared" si="3"/>
        <v>16.660800935330144</v>
      </c>
      <c r="AL41">
        <f t="shared" si="4"/>
        <v>9.8320069910985382</v>
      </c>
      <c r="AM41">
        <f t="shared" si="5"/>
        <v>9.468298791099226</v>
      </c>
      <c r="AN41">
        <f t="shared" si="6"/>
        <v>8.4211117142385525</v>
      </c>
      <c r="AO41">
        <f t="shared" si="7"/>
        <v>0.24392480513525908</v>
      </c>
      <c r="AP41">
        <f t="shared" si="8"/>
        <v>0.69509399358092627</v>
      </c>
      <c r="AQ41">
        <f t="shared" si="9"/>
        <v>6.0981201283814769E-2</v>
      </c>
      <c r="AR41" t="e">
        <f>+MATCH(O41,'[1]Return t - CEO t - NO'!B651)</f>
        <v>#N/A</v>
      </c>
    </row>
    <row r="42" spans="1:44" x14ac:dyDescent="0.25">
      <c r="A42" t="s">
        <v>52</v>
      </c>
      <c r="B42">
        <v>2016</v>
      </c>
      <c r="C42">
        <v>42735</v>
      </c>
      <c r="D42">
        <v>4810.3999999999996</v>
      </c>
      <c r="E42">
        <f>+D42*[1]Valuta!$E$6</f>
        <v>43709.699599999993</v>
      </c>
      <c r="F42">
        <f t="shared" si="0"/>
        <v>43709699.599999994</v>
      </c>
      <c r="G42">
        <f t="shared" si="1"/>
        <v>17.593080594246675</v>
      </c>
      <c r="H42">
        <v>2068.4</v>
      </c>
      <c r="I42">
        <v>993.4</v>
      </c>
      <c r="J42">
        <v>1073</v>
      </c>
      <c r="K42">
        <v>1215.5</v>
      </c>
      <c r="L42">
        <v>10.082000000000001</v>
      </c>
      <c r="M42">
        <v>3502.8</v>
      </c>
      <c r="N42">
        <v>228</v>
      </c>
      <c r="O42" t="s">
        <v>53</v>
      </c>
      <c r="P42" t="s">
        <v>54</v>
      </c>
      <c r="Q42">
        <v>2006</v>
      </c>
      <c r="R42">
        <v>2023</v>
      </c>
      <c r="S42">
        <v>17</v>
      </c>
      <c r="U42">
        <v>0.51875846064590991</v>
      </c>
      <c r="V42">
        <v>0.22305837352403129</v>
      </c>
      <c r="W42">
        <v>0.30632636747744657</v>
      </c>
      <c r="X42">
        <v>0.48027460839296071</v>
      </c>
      <c r="Y42" t="s">
        <v>55</v>
      </c>
      <c r="Z42" t="s">
        <v>56</v>
      </c>
      <c r="AA42">
        <f>+AE42*[1]Valuta!$E$6</f>
        <v>5115.6994999999997</v>
      </c>
      <c r="AB42">
        <f>+AF42*[1]Valuta!$E$6</f>
        <v>13020.954499999998</v>
      </c>
      <c r="AC42">
        <f>+AG42*[1]Valuta!$E$6</f>
        <v>245.33549999999997</v>
      </c>
      <c r="AD42">
        <f t="shared" si="2"/>
        <v>18381.9895</v>
      </c>
      <c r="AE42">
        <v>563</v>
      </c>
      <c r="AF42">
        <v>1433</v>
      </c>
      <c r="AG42">
        <v>27</v>
      </c>
      <c r="AH42">
        <v>2023</v>
      </c>
      <c r="AI42">
        <v>9.2185069346425763</v>
      </c>
      <c r="AJ42">
        <v>2.8332133440562162</v>
      </c>
      <c r="AK42">
        <f t="shared" si="3"/>
        <v>17.593080594246675</v>
      </c>
      <c r="AL42">
        <f t="shared" si="4"/>
        <v>9.819126632706924</v>
      </c>
      <c r="AM42">
        <f t="shared" si="5"/>
        <v>9.4743152233673502</v>
      </c>
      <c r="AN42">
        <f t="shared" si="6"/>
        <v>8.5400694236788688</v>
      </c>
      <c r="AO42">
        <f t="shared" si="7"/>
        <v>0.27829955511616411</v>
      </c>
      <c r="AP42">
        <f t="shared" si="8"/>
        <v>0.7083539298072169</v>
      </c>
      <c r="AQ42">
        <f t="shared" si="9"/>
        <v>1.3346515076618881E-2</v>
      </c>
      <c r="AR42" t="e">
        <f>+MATCH(O42,'[1]Return t - CEO t - NO'!B376)</f>
        <v>#N/A</v>
      </c>
    </row>
    <row r="43" spans="1:44" x14ac:dyDescent="0.25">
      <c r="A43" t="s">
        <v>99</v>
      </c>
      <c r="B43">
        <v>2019</v>
      </c>
      <c r="C43">
        <v>43830</v>
      </c>
      <c r="D43">
        <v>29004</v>
      </c>
      <c r="E43">
        <f>+D43</f>
        <v>29004</v>
      </c>
      <c r="F43">
        <f t="shared" si="0"/>
        <v>29004000</v>
      </c>
      <c r="G43">
        <f t="shared" si="1"/>
        <v>17.182944309473619</v>
      </c>
      <c r="H43">
        <v>12856</v>
      </c>
      <c r="I43">
        <v>8340</v>
      </c>
      <c r="J43">
        <v>1379</v>
      </c>
      <c r="K43">
        <v>2782</v>
      </c>
      <c r="L43">
        <v>6.37</v>
      </c>
      <c r="M43">
        <v>22246</v>
      </c>
      <c r="N43">
        <v>228</v>
      </c>
      <c r="O43" t="s">
        <v>100</v>
      </c>
      <c r="P43" t="s">
        <v>50</v>
      </c>
      <c r="Q43">
        <v>1904</v>
      </c>
      <c r="R43">
        <v>2023</v>
      </c>
      <c r="S43">
        <v>119</v>
      </c>
      <c r="U43">
        <v>0.10726509023024269</v>
      </c>
      <c r="V43">
        <v>4.7545166183974627E-2</v>
      </c>
      <c r="W43">
        <v>6.1988672120830708E-2</v>
      </c>
      <c r="X43">
        <v>0.64872433105164906</v>
      </c>
      <c r="Y43" t="s">
        <v>101</v>
      </c>
      <c r="Z43" t="s">
        <v>102</v>
      </c>
      <c r="AA43">
        <f>+AE43*10</f>
        <v>5970</v>
      </c>
      <c r="AB43">
        <f>+AF43*10</f>
        <v>2340</v>
      </c>
      <c r="AC43">
        <f>+AG43*10</f>
        <v>9860</v>
      </c>
      <c r="AD43">
        <f t="shared" si="2"/>
        <v>18170</v>
      </c>
      <c r="AE43">
        <v>597</v>
      </c>
      <c r="AF43">
        <v>234</v>
      </c>
      <c r="AG43">
        <v>986</v>
      </c>
      <c r="AH43">
        <v>1817</v>
      </c>
      <c r="AI43">
        <v>8.7593547485662082</v>
      </c>
      <c r="AJ43">
        <v>4.7791234931115296</v>
      </c>
      <c r="AK43">
        <f t="shared" si="3"/>
        <v>17.182944309473619</v>
      </c>
      <c r="AL43">
        <f t="shared" si="4"/>
        <v>9.8075271613902171</v>
      </c>
      <c r="AM43">
        <f t="shared" si="5"/>
        <v>7.7579062083517467</v>
      </c>
      <c r="AN43">
        <f t="shared" si="6"/>
        <v>8.6945022063866482</v>
      </c>
      <c r="AO43">
        <f t="shared" si="7"/>
        <v>0.32856356631810679</v>
      </c>
      <c r="AP43">
        <f t="shared" si="8"/>
        <v>0.12878370941111722</v>
      </c>
      <c r="AQ43">
        <f t="shared" si="9"/>
        <v>0.54265272427077604</v>
      </c>
      <c r="AR43" t="e">
        <f>+MATCH(O43,'[1]Return t - CEO t - NO'!B213)</f>
        <v>#N/A</v>
      </c>
    </row>
    <row r="44" spans="1:44" x14ac:dyDescent="0.25">
      <c r="A44" t="s">
        <v>87</v>
      </c>
      <c r="B44">
        <v>2021</v>
      </c>
      <c r="C44">
        <v>44561</v>
      </c>
      <c r="D44">
        <v>147120</v>
      </c>
      <c r="E44">
        <f>+D44*[1]Valuta!$D$11</f>
        <v>1299996.456</v>
      </c>
      <c r="F44">
        <f t="shared" si="0"/>
        <v>1299996456</v>
      </c>
      <c r="G44">
        <f t="shared" si="1"/>
        <v>20.985627375256339</v>
      </c>
      <c r="H44">
        <v>39010</v>
      </c>
      <c r="I44">
        <v>29853</v>
      </c>
      <c r="J44">
        <v>32187</v>
      </c>
      <c r="K44">
        <v>42620</v>
      </c>
      <c r="L44">
        <v>21.126000000000001</v>
      </c>
      <c r="M44">
        <v>88744</v>
      </c>
      <c r="N44">
        <v>228</v>
      </c>
      <c r="O44" t="s">
        <v>88</v>
      </c>
      <c r="P44" t="s">
        <v>89</v>
      </c>
      <c r="Q44">
        <v>1972</v>
      </c>
      <c r="R44">
        <v>2023</v>
      </c>
      <c r="S44">
        <v>51</v>
      </c>
      <c r="U44">
        <v>0.82509612919764164</v>
      </c>
      <c r="V44">
        <v>0.2187805872756933</v>
      </c>
      <c r="W44">
        <v>0.36269494275669339</v>
      </c>
      <c r="X44">
        <v>0.76526531658549091</v>
      </c>
      <c r="Y44" t="s">
        <v>71</v>
      </c>
      <c r="Z44" t="s">
        <v>72</v>
      </c>
      <c r="AA44" s="1">
        <f>+AE44*[1]Valuta!$D$11</f>
        <v>12105.731</v>
      </c>
      <c r="AB44" s="1">
        <f>+AF44*[1]Valuta!$D$11</f>
        <v>5796.6127999999999</v>
      </c>
      <c r="AC44" s="1">
        <f>+AG44*[1]Valuta!$D$11</f>
        <v>265.089</v>
      </c>
      <c r="AD44" s="1">
        <f t="shared" si="2"/>
        <v>18167.432799999999</v>
      </c>
      <c r="AE44">
        <v>1370</v>
      </c>
      <c r="AF44">
        <v>656</v>
      </c>
      <c r="AG44">
        <v>30</v>
      </c>
      <c r="AH44">
        <v>2056</v>
      </c>
      <c r="AI44">
        <v>9.9582597883831081</v>
      </c>
      <c r="AJ44">
        <v>3.9318256327243257</v>
      </c>
      <c r="AK44">
        <f t="shared" si="3"/>
        <v>20.985627375256339</v>
      </c>
      <c r="AL44">
        <f t="shared" si="4"/>
        <v>9.8073858635710565</v>
      </c>
      <c r="AM44">
        <f t="shared" si="5"/>
        <v>8.6650290259400897</v>
      </c>
      <c r="AN44">
        <f t="shared" si="6"/>
        <v>9.4014342558181703</v>
      </c>
      <c r="AO44">
        <f t="shared" si="7"/>
        <v>0.66634241245136194</v>
      </c>
      <c r="AP44">
        <f t="shared" si="8"/>
        <v>0.31906614785992221</v>
      </c>
      <c r="AQ44">
        <f t="shared" si="9"/>
        <v>1.4591439688715954E-2</v>
      </c>
      <c r="AR44" t="e">
        <f>+MATCH(O44,'[1]Return t - CEO t - NO'!B227)</f>
        <v>#N/A</v>
      </c>
    </row>
    <row r="45" spans="1:44" x14ac:dyDescent="0.25">
      <c r="A45" t="s">
        <v>105</v>
      </c>
      <c r="B45">
        <v>2015</v>
      </c>
      <c r="C45">
        <v>42369</v>
      </c>
      <c r="D45">
        <v>122544</v>
      </c>
      <c r="E45">
        <f>+D45</f>
        <v>122544</v>
      </c>
      <c r="F45">
        <f t="shared" si="0"/>
        <v>122544000</v>
      </c>
      <c r="G45">
        <f t="shared" si="1"/>
        <v>18.623980707131512</v>
      </c>
      <c r="H45">
        <v>74169</v>
      </c>
      <c r="I45">
        <v>3969</v>
      </c>
      <c r="J45">
        <v>7822</v>
      </c>
      <c r="K45">
        <v>12922</v>
      </c>
      <c r="L45">
        <v>13.263</v>
      </c>
      <c r="M45">
        <v>87694</v>
      </c>
      <c r="N45">
        <v>228</v>
      </c>
      <c r="O45" t="s">
        <v>106</v>
      </c>
      <c r="P45" t="s">
        <v>50</v>
      </c>
      <c r="Q45">
        <v>1905</v>
      </c>
      <c r="R45">
        <v>2023</v>
      </c>
      <c r="S45">
        <v>118</v>
      </c>
      <c r="U45">
        <v>0.10546185063840688</v>
      </c>
      <c r="V45">
        <v>6.3830134482308398E-2</v>
      </c>
      <c r="W45">
        <v>8.9196524277601663E-2</v>
      </c>
      <c r="X45">
        <v>5.351292318893338E-2</v>
      </c>
      <c r="Y45" t="s">
        <v>101</v>
      </c>
      <c r="Z45" t="s">
        <v>102</v>
      </c>
      <c r="AA45">
        <f>+AE45*10</f>
        <v>6010</v>
      </c>
      <c r="AB45">
        <f>+AF45*10</f>
        <v>3830</v>
      </c>
      <c r="AC45">
        <f>+AG45*10</f>
        <v>8100</v>
      </c>
      <c r="AD45">
        <f t="shared" si="2"/>
        <v>17940</v>
      </c>
      <c r="AE45">
        <v>601</v>
      </c>
      <c r="AF45">
        <v>383</v>
      </c>
      <c r="AG45">
        <v>810</v>
      </c>
      <c r="AH45">
        <v>1794</v>
      </c>
      <c r="AI45">
        <v>9.4927334824943532</v>
      </c>
      <c r="AJ45">
        <v>4.7706846244656651</v>
      </c>
      <c r="AK45">
        <f t="shared" si="3"/>
        <v>18.623980707131512</v>
      </c>
      <c r="AL45">
        <f t="shared" si="4"/>
        <v>9.7947881356127873</v>
      </c>
      <c r="AM45">
        <f t="shared" si="5"/>
        <v>8.2506200821746916</v>
      </c>
      <c r="AN45">
        <f t="shared" si="6"/>
        <v>8.7011800275292526</v>
      </c>
      <c r="AO45">
        <f t="shared" si="7"/>
        <v>0.3350055741360089</v>
      </c>
      <c r="AP45">
        <f t="shared" si="8"/>
        <v>0.21348940914158304</v>
      </c>
      <c r="AQ45">
        <f t="shared" si="9"/>
        <v>0.451505016722408</v>
      </c>
      <c r="AR45" t="e">
        <f>+MATCH(O45,'[1]Return t - CEO t - NO'!B425)</f>
        <v>#N/A</v>
      </c>
    </row>
    <row r="46" spans="1:44" x14ac:dyDescent="0.25">
      <c r="A46" t="s">
        <v>52</v>
      </c>
      <c r="B46">
        <v>2022</v>
      </c>
      <c r="C46">
        <v>44926</v>
      </c>
      <c r="D46">
        <v>7531.3</v>
      </c>
      <c r="E46">
        <f>+D46*[1]Valuta!$E$12</f>
        <v>79471.783859999996</v>
      </c>
      <c r="F46">
        <f t="shared" si="0"/>
        <v>79471783.859999999</v>
      </c>
      <c r="G46">
        <f t="shared" si="1"/>
        <v>18.190912596625552</v>
      </c>
      <c r="H46">
        <v>3507.5</v>
      </c>
      <c r="I46">
        <v>2015.2</v>
      </c>
      <c r="J46">
        <v>1047.7</v>
      </c>
      <c r="K46">
        <v>1442.2</v>
      </c>
      <c r="L46">
        <v>10.381</v>
      </c>
      <c r="M46">
        <v>4907.3</v>
      </c>
      <c r="N46">
        <v>228</v>
      </c>
      <c r="O46" t="s">
        <v>53</v>
      </c>
      <c r="P46" t="s">
        <v>54</v>
      </c>
      <c r="Q46">
        <v>2006</v>
      </c>
      <c r="R46">
        <v>2023</v>
      </c>
      <c r="S46">
        <v>17</v>
      </c>
      <c r="U46">
        <v>0.29870277975766218</v>
      </c>
      <c r="V46">
        <v>0.13911276937580497</v>
      </c>
      <c r="W46">
        <v>0.21349825769771566</v>
      </c>
      <c r="X46">
        <v>0.57454027084818249</v>
      </c>
      <c r="Y46" t="s">
        <v>55</v>
      </c>
      <c r="Z46" t="s">
        <v>56</v>
      </c>
      <c r="AA46">
        <f>+AE46*[1]Valuta!$E$12</f>
        <v>7407.6443999999992</v>
      </c>
      <c r="AB46">
        <f>+AF46*[1]Valuta!$E$12</f>
        <v>10098.455399999999</v>
      </c>
      <c r="AC46">
        <f>+AG46*[1]Valuta!$E$12</f>
        <v>42.208799999999997</v>
      </c>
      <c r="AD46">
        <f t="shared" si="2"/>
        <v>17548.308599999997</v>
      </c>
      <c r="AE46">
        <v>702</v>
      </c>
      <c r="AF46">
        <v>957</v>
      </c>
      <c r="AG46">
        <v>4</v>
      </c>
      <c r="AH46">
        <v>1663</v>
      </c>
      <c r="AI46">
        <v>9.2477324911932453</v>
      </c>
      <c r="AJ46">
        <v>2.8332133440562162</v>
      </c>
      <c r="AK46">
        <f t="shared" si="3"/>
        <v>18.190912596625552</v>
      </c>
      <c r="AL46">
        <f t="shared" si="4"/>
        <v>9.7727128481811647</v>
      </c>
      <c r="AM46">
        <f t="shared" si="5"/>
        <v>9.2201377604411903</v>
      </c>
      <c r="AN46">
        <f t="shared" si="6"/>
        <v>8.9102677730140467</v>
      </c>
      <c r="AO46">
        <f t="shared" si="7"/>
        <v>0.42212868310282625</v>
      </c>
      <c r="AP46">
        <f t="shared" si="8"/>
        <v>0.57546602525556223</v>
      </c>
      <c r="AQ46">
        <f t="shared" si="9"/>
        <v>2.4052916416115455E-3</v>
      </c>
      <c r="AR46" t="e">
        <f>+MATCH(O46,'[1]Return t - CEO t - NO'!B370)</f>
        <v>#N/A</v>
      </c>
    </row>
    <row r="47" spans="1:44" s="3" customFormat="1" x14ac:dyDescent="0.25">
      <c r="A47" t="s">
        <v>99</v>
      </c>
      <c r="B47">
        <v>2022</v>
      </c>
      <c r="C47">
        <v>44926</v>
      </c>
      <c r="D47">
        <v>52781</v>
      </c>
      <c r="E47">
        <f>+D47</f>
        <v>52781</v>
      </c>
      <c r="F47">
        <f t="shared" si="0"/>
        <v>52781000</v>
      </c>
      <c r="G47">
        <f t="shared" si="1"/>
        <v>17.78166183543064</v>
      </c>
      <c r="H47">
        <v>28640</v>
      </c>
      <c r="I47">
        <v>10331</v>
      </c>
      <c r="J47">
        <v>11722</v>
      </c>
      <c r="K47">
        <v>13664</v>
      </c>
      <c r="L47">
        <v>7.3719999999999999</v>
      </c>
      <c r="M47">
        <v>45018</v>
      </c>
      <c r="N47">
        <v>228</v>
      </c>
      <c r="O47" t="s">
        <v>100</v>
      </c>
      <c r="P47" t="s">
        <v>50</v>
      </c>
      <c r="Q47">
        <v>1904</v>
      </c>
      <c r="R47">
        <v>2023</v>
      </c>
      <c r="S47">
        <v>119</v>
      </c>
      <c r="T47"/>
      <c r="U47">
        <v>0.40928770949720672</v>
      </c>
      <c r="V47">
        <v>0.22208749360565355</v>
      </c>
      <c r="W47">
        <v>0.26038473499489095</v>
      </c>
      <c r="X47">
        <v>0.36071927374301677</v>
      </c>
      <c r="Y47" t="s">
        <v>101</v>
      </c>
      <c r="Z47" t="s">
        <v>102</v>
      </c>
      <c r="AA47">
        <f t="shared" ref="AA47:AC48" si="16">+AE47*10</f>
        <v>5880</v>
      </c>
      <c r="AB47">
        <f t="shared" si="16"/>
        <v>10530</v>
      </c>
      <c r="AC47">
        <f t="shared" si="16"/>
        <v>1010</v>
      </c>
      <c r="AD47">
        <f t="shared" si="2"/>
        <v>17420</v>
      </c>
      <c r="AE47">
        <v>588</v>
      </c>
      <c r="AF47">
        <v>1053</v>
      </c>
      <c r="AG47">
        <v>101</v>
      </c>
      <c r="AH47">
        <v>1742</v>
      </c>
      <c r="AI47">
        <v>8.9054443187897139</v>
      </c>
      <c r="AJ47">
        <v>4.7791234931115296</v>
      </c>
      <c r="AK47">
        <f t="shared" si="3"/>
        <v>17.78166183543064</v>
      </c>
      <c r="AL47">
        <f t="shared" si="4"/>
        <v>9.7653742504064933</v>
      </c>
      <c r="AM47">
        <f t="shared" si="5"/>
        <v>9.2619836051280213</v>
      </c>
      <c r="AN47">
        <f t="shared" si="6"/>
        <v>8.6793120408926718</v>
      </c>
      <c r="AO47">
        <f t="shared" si="7"/>
        <v>0.3375430539609644</v>
      </c>
      <c r="AP47">
        <f t="shared" si="8"/>
        <v>0.60447761194029848</v>
      </c>
      <c r="AQ47">
        <f t="shared" si="9"/>
        <v>5.7979334098737081E-2</v>
      </c>
      <c r="AR47" t="e">
        <f>+MATCH(O47,'[1]Return t - CEO t - NO'!B210)</f>
        <v>#N/A</v>
      </c>
    </row>
    <row r="48" spans="1:44" x14ac:dyDescent="0.25">
      <c r="A48" t="s">
        <v>107</v>
      </c>
      <c r="B48">
        <v>2021</v>
      </c>
      <c r="C48">
        <v>44561</v>
      </c>
      <c r="D48">
        <v>64189</v>
      </c>
      <c r="E48">
        <f>+D48</f>
        <v>64189</v>
      </c>
      <c r="F48">
        <f t="shared" si="0"/>
        <v>64189000</v>
      </c>
      <c r="G48">
        <f t="shared" si="1"/>
        <v>17.977342414416025</v>
      </c>
      <c r="H48">
        <v>50332</v>
      </c>
      <c r="I48">
        <v>4829</v>
      </c>
      <c r="J48">
        <v>1747</v>
      </c>
      <c r="K48">
        <v>2731</v>
      </c>
      <c r="L48">
        <v>5.6890000000000001</v>
      </c>
      <c r="M48">
        <v>14623</v>
      </c>
      <c r="N48">
        <v>228</v>
      </c>
      <c r="O48" t="s">
        <v>108</v>
      </c>
      <c r="P48" t="s">
        <v>50</v>
      </c>
      <c r="Q48">
        <v>1839</v>
      </c>
      <c r="R48">
        <v>2023</v>
      </c>
      <c r="S48">
        <v>184</v>
      </c>
      <c r="U48">
        <v>3.4709528729237861E-2</v>
      </c>
      <c r="V48">
        <v>2.7216501269687953E-2</v>
      </c>
      <c r="W48">
        <v>0.11946932913902755</v>
      </c>
      <c r="X48">
        <v>9.5942938885798301E-2</v>
      </c>
      <c r="Y48" t="s">
        <v>109</v>
      </c>
      <c r="Z48" t="s">
        <v>110</v>
      </c>
      <c r="AA48">
        <f t="shared" si="16"/>
        <v>4900</v>
      </c>
      <c r="AB48">
        <f t="shared" si="16"/>
        <v>9270</v>
      </c>
      <c r="AC48">
        <f t="shared" si="16"/>
        <v>2980</v>
      </c>
      <c r="AD48">
        <f t="shared" si="2"/>
        <v>17150</v>
      </c>
      <c r="AE48">
        <v>490</v>
      </c>
      <c r="AF48">
        <v>927</v>
      </c>
      <c r="AG48">
        <v>298</v>
      </c>
      <c r="AH48">
        <v>1715</v>
      </c>
      <c r="AI48">
        <v>8.646289764750648</v>
      </c>
      <c r="AJ48">
        <v>5.2149357576089859</v>
      </c>
      <c r="AK48">
        <f t="shared" si="3"/>
        <v>17.977342414416025</v>
      </c>
      <c r="AL48">
        <f t="shared" si="4"/>
        <v>9.7497534525940868</v>
      </c>
      <c r="AM48">
        <f t="shared" si="5"/>
        <v>9.1345386585599009</v>
      </c>
      <c r="AN48">
        <f t="shared" si="6"/>
        <v>8.4969904840987187</v>
      </c>
      <c r="AO48">
        <f t="shared" si="7"/>
        <v>0.2857142857142857</v>
      </c>
      <c r="AP48">
        <f t="shared" si="8"/>
        <v>0.54052478134110782</v>
      </c>
      <c r="AQ48">
        <f t="shared" si="9"/>
        <v>0.17376093294460643</v>
      </c>
      <c r="AR48" t="e">
        <f>+MATCH(O48,'[1]Return t - CEO t - NO'!B610)</f>
        <v>#N/A</v>
      </c>
    </row>
    <row r="49" spans="1:44" x14ac:dyDescent="0.25">
      <c r="A49" t="s">
        <v>69</v>
      </c>
      <c r="B49">
        <v>2018</v>
      </c>
      <c r="C49">
        <v>43465</v>
      </c>
      <c r="D49">
        <v>10777.16</v>
      </c>
      <c r="E49">
        <f>+D49*[1]Valuta!$D$8</f>
        <v>93665.375276000006</v>
      </c>
      <c r="F49">
        <f t="shared" si="0"/>
        <v>93665375.276000008</v>
      </c>
      <c r="G49">
        <f t="shared" si="1"/>
        <v>18.3552391514459</v>
      </c>
      <c r="H49">
        <v>2989.92</v>
      </c>
      <c r="I49">
        <v>2018.442</v>
      </c>
      <c r="J49">
        <v>1836.953</v>
      </c>
      <c r="K49">
        <v>2718.127</v>
      </c>
      <c r="L49">
        <v>1.4930000000000001</v>
      </c>
      <c r="M49">
        <v>3711.4720000000002</v>
      </c>
      <c r="N49">
        <v>228</v>
      </c>
      <c r="O49" t="s">
        <v>70</v>
      </c>
      <c r="P49" t="s">
        <v>45</v>
      </c>
      <c r="Q49">
        <v>1971</v>
      </c>
      <c r="R49">
        <v>2023</v>
      </c>
      <c r="S49">
        <v>52</v>
      </c>
      <c r="T49">
        <v>39031</v>
      </c>
      <c r="U49">
        <v>0.61438199015358264</v>
      </c>
      <c r="V49">
        <v>0.17044870819399546</v>
      </c>
      <c r="W49">
        <v>0.49493920471446368</v>
      </c>
      <c r="X49">
        <v>0.6750822764488682</v>
      </c>
      <c r="Y49" t="s">
        <v>71</v>
      </c>
      <c r="Z49" t="s">
        <v>72</v>
      </c>
      <c r="AA49" s="1">
        <f>+AE49*[1]Valuta!$D$8</f>
        <v>6805.1313</v>
      </c>
      <c r="AB49" s="1">
        <f>+AF49*[1]Valuta!$D$8</f>
        <v>10316.335700000001</v>
      </c>
      <c r="AC49" s="1">
        <f>+AG49*[1]Valuta!$D$8</f>
        <v>26.073300000000003</v>
      </c>
      <c r="AD49" s="1">
        <f t="shared" si="2"/>
        <v>17147.540300000001</v>
      </c>
      <c r="AE49">
        <v>783</v>
      </c>
      <c r="AF49">
        <v>1187</v>
      </c>
      <c r="AG49">
        <v>3</v>
      </c>
      <c r="AH49">
        <v>1973</v>
      </c>
      <c r="AI49">
        <v>7.3085427975391903</v>
      </c>
      <c r="AJ49">
        <v>3.9512437185814275</v>
      </c>
      <c r="AK49">
        <f t="shared" si="3"/>
        <v>18.3552391514459</v>
      </c>
      <c r="AL49">
        <f t="shared" si="4"/>
        <v>9.7496100195675357</v>
      </c>
      <c r="AM49">
        <f t="shared" si="5"/>
        <v>9.2414839081545885</v>
      </c>
      <c r="AN49">
        <f t="shared" si="6"/>
        <v>8.8254322095357249</v>
      </c>
      <c r="AO49">
        <f t="shared" si="7"/>
        <v>0.39685757729346172</v>
      </c>
      <c r="AP49">
        <f t="shared" si="8"/>
        <v>0.60162189559047141</v>
      </c>
      <c r="AQ49">
        <f t="shared" si="9"/>
        <v>1.5205271160669033E-3</v>
      </c>
      <c r="AR49">
        <f>+MATCH(O49,'[1]Return t - CEO t - NO'!B46)</f>
        <v>1</v>
      </c>
    </row>
    <row r="50" spans="1:44" x14ac:dyDescent="0.25">
      <c r="A50" t="s">
        <v>111</v>
      </c>
      <c r="B50">
        <v>2020</v>
      </c>
      <c r="C50">
        <v>44196</v>
      </c>
      <c r="D50">
        <v>341.4</v>
      </c>
      <c r="E50">
        <f>+D50*[1]Valuta!$D$10</f>
        <v>2914.7024999999999</v>
      </c>
      <c r="F50">
        <f t="shared" si="0"/>
        <v>2914702.5</v>
      </c>
      <c r="G50">
        <f t="shared" si="1"/>
        <v>14.885278314239386</v>
      </c>
      <c r="H50">
        <v>59</v>
      </c>
      <c r="I50">
        <v>187.7</v>
      </c>
      <c r="J50">
        <v>-32.799999999999997</v>
      </c>
      <c r="K50">
        <v>6.9</v>
      </c>
      <c r="L50">
        <v>0.28100000000000003</v>
      </c>
      <c r="M50">
        <v>122.1</v>
      </c>
      <c r="N50">
        <v>228</v>
      </c>
      <c r="O50" t="s">
        <v>112</v>
      </c>
      <c r="P50" t="s">
        <v>45</v>
      </c>
      <c r="Q50">
        <v>1996</v>
      </c>
      <c r="R50">
        <v>2023</v>
      </c>
      <c r="S50">
        <v>27</v>
      </c>
      <c r="T50">
        <v>38846</v>
      </c>
      <c r="U50">
        <v>-0.55593220338983051</v>
      </c>
      <c r="V50">
        <v>-9.6074985354422965E-2</v>
      </c>
      <c r="W50">
        <v>-0.26863226863226863</v>
      </c>
      <c r="X50">
        <v>3.1813559322033895</v>
      </c>
      <c r="Y50" t="s">
        <v>113</v>
      </c>
      <c r="Z50" t="s">
        <v>68</v>
      </c>
      <c r="AA50" s="1">
        <f>+AE50*[1]Valuta!$D$10</f>
        <v>6898.2999999999993</v>
      </c>
      <c r="AB50" s="1">
        <f>+AF50*[1]Valuta!$D$10</f>
        <v>7794.7374999999993</v>
      </c>
      <c r="AC50" s="1">
        <f>+AG50*[1]Valuta!$D$10</f>
        <v>2006.3125</v>
      </c>
      <c r="AD50" s="1">
        <f t="shared" si="2"/>
        <v>16699.349999999999</v>
      </c>
      <c r="AE50">
        <v>808</v>
      </c>
      <c r="AF50">
        <v>913</v>
      </c>
      <c r="AG50">
        <v>235</v>
      </c>
      <c r="AH50">
        <v>1956</v>
      </c>
      <c r="AI50">
        <v>5.6383546693337454</v>
      </c>
      <c r="AJ50">
        <v>3.2958368660043291</v>
      </c>
      <c r="AK50">
        <f t="shared" si="3"/>
        <v>14.885278314239386</v>
      </c>
      <c r="AL50">
        <f t="shared" si="4"/>
        <v>9.7231250754916712</v>
      </c>
      <c r="AM50">
        <f t="shared" si="5"/>
        <v>8.961204105491877</v>
      </c>
      <c r="AN50">
        <f t="shared" si="6"/>
        <v>8.839030283418003</v>
      </c>
      <c r="AO50">
        <f t="shared" si="7"/>
        <v>0.41308793456032716</v>
      </c>
      <c r="AP50">
        <f t="shared" si="8"/>
        <v>0.46676891615541921</v>
      </c>
      <c r="AQ50">
        <f t="shared" si="9"/>
        <v>0.12014314928425358</v>
      </c>
      <c r="AR50" t="e">
        <f>+MATCH(O50,'[1]Return t - CEO t - NO'!B563)</f>
        <v>#N/A</v>
      </c>
    </row>
    <row r="51" spans="1:44" x14ac:dyDescent="0.25">
      <c r="A51" t="s">
        <v>52</v>
      </c>
      <c r="B51">
        <v>2020</v>
      </c>
      <c r="C51">
        <v>44196</v>
      </c>
      <c r="D51">
        <v>5846.1</v>
      </c>
      <c r="E51">
        <f>+D51*[1]Valuta!$E$10</f>
        <v>61415.034330000002</v>
      </c>
      <c r="F51">
        <f t="shared" si="0"/>
        <v>61415034.330000006</v>
      </c>
      <c r="G51">
        <f t="shared" si="1"/>
        <v>17.933165221939138</v>
      </c>
      <c r="H51">
        <v>2762</v>
      </c>
      <c r="I51">
        <v>1945.4</v>
      </c>
      <c r="J51">
        <v>195.5</v>
      </c>
      <c r="K51">
        <v>536.9</v>
      </c>
      <c r="L51">
        <v>11.683999999999999</v>
      </c>
      <c r="M51">
        <v>3732.2</v>
      </c>
      <c r="N51">
        <v>228</v>
      </c>
      <c r="O51" t="s">
        <v>53</v>
      </c>
      <c r="P51" t="s">
        <v>54</v>
      </c>
      <c r="Q51">
        <v>2006</v>
      </c>
      <c r="R51">
        <v>2023</v>
      </c>
      <c r="S51">
        <v>17</v>
      </c>
      <c r="U51">
        <v>7.0782041998551773E-2</v>
      </c>
      <c r="V51">
        <v>3.3441097483792613E-2</v>
      </c>
      <c r="W51">
        <v>5.2381973098976478E-2</v>
      </c>
      <c r="X51">
        <v>0.70434467776973209</v>
      </c>
      <c r="Y51" t="s">
        <v>55</v>
      </c>
      <c r="Z51" t="s">
        <v>56</v>
      </c>
      <c r="AA51">
        <f>+AE51*[1]Valuta!$E$10</f>
        <v>6366.2118</v>
      </c>
      <c r="AB51">
        <f>+AF51*[1]Valuta!$E$10</f>
        <v>9843.4660999999996</v>
      </c>
      <c r="AC51">
        <f>+AG51*[1]Valuta!$E$10</f>
        <v>73.537099999999995</v>
      </c>
      <c r="AD51">
        <f t="shared" si="2"/>
        <v>16283.214999999998</v>
      </c>
      <c r="AE51">
        <v>606</v>
      </c>
      <c r="AF51">
        <v>937</v>
      </c>
      <c r="AG51">
        <v>7</v>
      </c>
      <c r="AH51">
        <v>1550</v>
      </c>
      <c r="AI51">
        <v>9.3659756635076317</v>
      </c>
      <c r="AJ51">
        <v>2.8332133440562162</v>
      </c>
      <c r="AK51">
        <f t="shared" si="3"/>
        <v>17.933165221939138</v>
      </c>
      <c r="AL51">
        <f t="shared" si="4"/>
        <v>9.697890101632094</v>
      </c>
      <c r="AM51">
        <f t="shared" si="5"/>
        <v>9.1945631739572242</v>
      </c>
      <c r="AN51">
        <f t="shared" si="6"/>
        <v>8.7587598777881155</v>
      </c>
      <c r="AO51">
        <f t="shared" si="7"/>
        <v>0.39096774193548389</v>
      </c>
      <c r="AP51">
        <f t="shared" si="8"/>
        <v>0.60451612903225815</v>
      </c>
      <c r="AQ51">
        <f t="shared" si="9"/>
        <v>4.5161290322580649E-3</v>
      </c>
      <c r="AR51" t="e">
        <f>+MATCH(O51,'[1]Return t - CEO t - NO'!B372)</f>
        <v>#N/A</v>
      </c>
    </row>
    <row r="52" spans="1:44" x14ac:dyDescent="0.25">
      <c r="A52" t="s">
        <v>114</v>
      </c>
      <c r="B52">
        <v>2022</v>
      </c>
      <c r="C52">
        <v>44926</v>
      </c>
      <c r="D52">
        <v>239249</v>
      </c>
      <c r="E52">
        <f>+D52</f>
        <v>239249</v>
      </c>
      <c r="F52">
        <f t="shared" si="0"/>
        <v>239249000</v>
      </c>
      <c r="G52">
        <f t="shared" si="1"/>
        <v>19.293015408560287</v>
      </c>
      <c r="H52">
        <v>60139</v>
      </c>
      <c r="I52">
        <v>107141</v>
      </c>
      <c r="J52">
        <v>19077</v>
      </c>
      <c r="K52">
        <v>42344</v>
      </c>
      <c r="L52">
        <v>14</v>
      </c>
      <c r="M52">
        <v>98953</v>
      </c>
      <c r="N52">
        <v>228</v>
      </c>
      <c r="O52" t="s">
        <v>115</v>
      </c>
      <c r="P52" t="s">
        <v>50</v>
      </c>
      <c r="Q52">
        <v>1855</v>
      </c>
      <c r="R52">
        <v>2023</v>
      </c>
      <c r="S52">
        <v>168</v>
      </c>
      <c r="T52">
        <v>36864</v>
      </c>
      <c r="U52">
        <v>0.31721511830925025</v>
      </c>
      <c r="V52">
        <v>7.9737010395027771E-2</v>
      </c>
      <c r="W52">
        <v>0.19278849554839167</v>
      </c>
      <c r="X52">
        <v>1.781556061790186</v>
      </c>
      <c r="Y52" t="s">
        <v>116</v>
      </c>
      <c r="Z52" t="s">
        <v>110</v>
      </c>
      <c r="AA52">
        <f>+AE52*10</f>
        <v>7280</v>
      </c>
      <c r="AB52">
        <f>+AF52*10</f>
        <v>4550</v>
      </c>
      <c r="AC52">
        <f>+AG52*10</f>
        <v>4430</v>
      </c>
      <c r="AD52">
        <f t="shared" si="2"/>
        <v>16260</v>
      </c>
      <c r="AE52">
        <v>728</v>
      </c>
      <c r="AF52">
        <v>455</v>
      </c>
      <c r="AG52">
        <v>443</v>
      </c>
      <c r="AH52">
        <v>1626</v>
      </c>
      <c r="AI52">
        <v>9.5468126085973957</v>
      </c>
      <c r="AJ52">
        <v>5.1239639794032588</v>
      </c>
      <c r="AK52">
        <f t="shared" si="3"/>
        <v>19.293015408560287</v>
      </c>
      <c r="AL52">
        <f t="shared" si="4"/>
        <v>9.6964633831018023</v>
      </c>
      <c r="AM52">
        <f t="shared" si="5"/>
        <v>8.4228825119449962</v>
      </c>
      <c r="AN52">
        <f t="shared" si="6"/>
        <v>8.892886141190731</v>
      </c>
      <c r="AO52">
        <f t="shared" si="7"/>
        <v>0.44772447724477243</v>
      </c>
      <c r="AP52">
        <f t="shared" si="8"/>
        <v>0.27982779827798276</v>
      </c>
      <c r="AQ52">
        <f t="shared" si="9"/>
        <v>0.27244772447724475</v>
      </c>
      <c r="AR52" t="e">
        <f>+MATCH(O52,'[1]Return t - CEO t - NO'!B641)</f>
        <v>#N/A</v>
      </c>
    </row>
    <row r="53" spans="1:44" x14ac:dyDescent="0.25">
      <c r="A53" t="s">
        <v>52</v>
      </c>
      <c r="B53">
        <v>2021</v>
      </c>
      <c r="C53">
        <v>44561</v>
      </c>
      <c r="D53">
        <v>6259.5</v>
      </c>
      <c r="E53">
        <f>+D53*[1]Valuta!$E$11</f>
        <v>62524.893599999996</v>
      </c>
      <c r="F53">
        <f t="shared" si="0"/>
        <v>62524893.599999994</v>
      </c>
      <c r="G53">
        <f t="shared" si="1"/>
        <v>17.951075333007196</v>
      </c>
      <c r="H53">
        <v>3129</v>
      </c>
      <c r="I53">
        <v>1694.6</v>
      </c>
      <c r="J53">
        <v>582.20000000000005</v>
      </c>
      <c r="K53">
        <v>955.4</v>
      </c>
      <c r="L53">
        <v>10.484</v>
      </c>
      <c r="M53">
        <v>4165.8999999999996</v>
      </c>
      <c r="N53">
        <v>228</v>
      </c>
      <c r="O53" t="s">
        <v>53</v>
      </c>
      <c r="P53" t="s">
        <v>54</v>
      </c>
      <c r="Q53">
        <v>2006</v>
      </c>
      <c r="R53">
        <v>2023</v>
      </c>
      <c r="S53">
        <v>17</v>
      </c>
      <c r="U53">
        <v>0.18606583573026528</v>
      </c>
      <c r="V53">
        <v>9.3010623851745355E-2</v>
      </c>
      <c r="W53">
        <v>0.13975371468350178</v>
      </c>
      <c r="X53">
        <v>0.54157877916267172</v>
      </c>
      <c r="Y53" t="s">
        <v>55</v>
      </c>
      <c r="Z53" t="s">
        <v>56</v>
      </c>
      <c r="AA53">
        <f>+AE53*[1]Valuta!$E$11</f>
        <v>6802.3727999999992</v>
      </c>
      <c r="AB53">
        <f>+AF53*[1]Valuta!$E$11</f>
        <v>9279.5951999999997</v>
      </c>
      <c r="AC53">
        <f>+AG53*[1]Valuta!$E$11</f>
        <v>19.977599999999999</v>
      </c>
      <c r="AD53">
        <f t="shared" si="2"/>
        <v>16101.945599999999</v>
      </c>
      <c r="AE53">
        <v>681</v>
      </c>
      <c r="AF53">
        <v>929</v>
      </c>
      <c r="AG53">
        <v>2</v>
      </c>
      <c r="AH53">
        <v>1612</v>
      </c>
      <c r="AI53">
        <v>9.2576055644432973</v>
      </c>
      <c r="AJ53">
        <v>2.8332133440562162</v>
      </c>
      <c r="AK53">
        <f t="shared" si="3"/>
        <v>17.951075333007196</v>
      </c>
      <c r="AL53">
        <f t="shared" si="4"/>
        <v>9.6866953883919162</v>
      </c>
      <c r="AM53">
        <f t="shared" si="5"/>
        <v>9.1355732041391811</v>
      </c>
      <c r="AN53">
        <f t="shared" si="6"/>
        <v>8.8250267714748549</v>
      </c>
      <c r="AO53">
        <f t="shared" si="7"/>
        <v>0.4224565756823821</v>
      </c>
      <c r="AP53">
        <f t="shared" si="8"/>
        <v>0.57630272952853601</v>
      </c>
      <c r="AQ53">
        <f t="shared" si="9"/>
        <v>1.2406947890818859E-3</v>
      </c>
      <c r="AR53" t="e">
        <f>+MATCH(O53,'[1]Return t - CEO t - NO'!B371)</f>
        <v>#N/A</v>
      </c>
    </row>
    <row r="54" spans="1:44" x14ac:dyDescent="0.25">
      <c r="A54" t="s">
        <v>61</v>
      </c>
      <c r="B54">
        <v>2022</v>
      </c>
      <c r="C54">
        <v>44926</v>
      </c>
      <c r="D54">
        <v>8675</v>
      </c>
      <c r="E54">
        <f>+D54</f>
        <v>8675</v>
      </c>
      <c r="F54">
        <f t="shared" si="0"/>
        <v>8675000</v>
      </c>
      <c r="G54">
        <f t="shared" si="1"/>
        <v>15.975955883797196</v>
      </c>
      <c r="H54">
        <v>860</v>
      </c>
      <c r="I54">
        <v>5636</v>
      </c>
      <c r="J54">
        <v>31</v>
      </c>
      <c r="K54">
        <v>1151</v>
      </c>
      <c r="L54">
        <v>2.0670000000000002</v>
      </c>
      <c r="M54">
        <v>4082</v>
      </c>
      <c r="N54">
        <v>228</v>
      </c>
      <c r="O54" t="s">
        <v>62</v>
      </c>
      <c r="P54" t="s">
        <v>50</v>
      </c>
      <c r="Q54">
        <v>1995</v>
      </c>
      <c r="R54">
        <v>2023</v>
      </c>
      <c r="S54">
        <v>28</v>
      </c>
      <c r="T54">
        <v>43763</v>
      </c>
      <c r="U54">
        <v>3.604651162790698E-2</v>
      </c>
      <c r="V54">
        <v>3.573487031700288E-3</v>
      </c>
      <c r="W54">
        <v>7.5943165115139634E-3</v>
      </c>
      <c r="X54">
        <v>6.5534883720930228</v>
      </c>
      <c r="Y54" t="s">
        <v>63</v>
      </c>
      <c r="Z54" t="s">
        <v>64</v>
      </c>
      <c r="AA54">
        <f>+AE54*10</f>
        <v>5400</v>
      </c>
      <c r="AB54">
        <f>+AF54*10</f>
        <v>9700</v>
      </c>
      <c r="AC54">
        <f>+AG54*10</f>
        <v>1000</v>
      </c>
      <c r="AD54">
        <f t="shared" si="2"/>
        <v>16100</v>
      </c>
      <c r="AE54">
        <v>540</v>
      </c>
      <c r="AF54">
        <v>970</v>
      </c>
      <c r="AG54">
        <v>100</v>
      </c>
      <c r="AH54">
        <v>1610</v>
      </c>
      <c r="AI54">
        <v>7.6338535596817678</v>
      </c>
      <c r="AJ54">
        <v>3.3322045101752038</v>
      </c>
      <c r="AK54">
        <f t="shared" si="3"/>
        <v>15.975955883797196</v>
      </c>
      <c r="AL54">
        <f t="shared" si="4"/>
        <v>9.6865745509725549</v>
      </c>
      <c r="AM54">
        <f t="shared" si="5"/>
        <v>9.1798811644914746</v>
      </c>
      <c r="AN54">
        <f t="shared" si="6"/>
        <v>8.5941542325523663</v>
      </c>
      <c r="AO54">
        <f t="shared" si="7"/>
        <v>0.33540372670807456</v>
      </c>
      <c r="AP54">
        <f t="shared" si="8"/>
        <v>0.60248447204968947</v>
      </c>
      <c r="AQ54">
        <f t="shared" si="9"/>
        <v>6.2111801242236024E-2</v>
      </c>
      <c r="AR54" t="e">
        <f>+MATCH(O54,'[1]Return t - CEO t - NO'!B585)</f>
        <v>#N/A</v>
      </c>
    </row>
    <row r="55" spans="1:44" x14ac:dyDescent="0.25">
      <c r="A55" t="s">
        <v>117</v>
      </c>
      <c r="B55">
        <v>2020</v>
      </c>
      <c r="C55">
        <v>44196</v>
      </c>
      <c r="D55">
        <v>1363.627</v>
      </c>
      <c r="E55">
        <f>+D55*[1]Valuta!$E$10</f>
        <v>14325.310723099999</v>
      </c>
      <c r="F55">
        <f t="shared" si="0"/>
        <v>14325310.723099999</v>
      </c>
      <c r="G55">
        <f t="shared" si="1"/>
        <v>16.477538511296672</v>
      </c>
      <c r="H55">
        <v>301.56700000000001</v>
      </c>
      <c r="I55">
        <v>582.08600000000001</v>
      </c>
      <c r="J55">
        <v>32.603000000000002</v>
      </c>
      <c r="K55">
        <v>43.441000000000003</v>
      </c>
      <c r="L55">
        <v>1.2350000000000001</v>
      </c>
      <c r="M55">
        <v>201.2</v>
      </c>
      <c r="N55">
        <v>228</v>
      </c>
      <c r="O55" t="s">
        <v>118</v>
      </c>
      <c r="P55" t="s">
        <v>119</v>
      </c>
      <c r="Q55">
        <v>2015</v>
      </c>
      <c r="R55">
        <v>2023</v>
      </c>
      <c r="S55">
        <v>8</v>
      </c>
      <c r="U55">
        <v>0.10811196185258998</v>
      </c>
      <c r="V55">
        <v>2.3909030842011784E-2</v>
      </c>
      <c r="W55">
        <v>0.16204274353876741</v>
      </c>
      <c r="X55">
        <v>1.9302045648230741</v>
      </c>
      <c r="Y55" t="s">
        <v>92</v>
      </c>
      <c r="Z55" t="s">
        <v>84</v>
      </c>
      <c r="AA55">
        <f>+AE55*[1]Valuta!$E$10</f>
        <v>10883.4908</v>
      </c>
      <c r="AB55">
        <f>+AF55*[1]Valuta!$E$10</f>
        <v>4884.9645</v>
      </c>
      <c r="AC55">
        <f>+AG55*[1]Valuta!$E$10</f>
        <v>136.56890000000001</v>
      </c>
      <c r="AD55">
        <f t="shared" si="2"/>
        <v>15905.0242</v>
      </c>
      <c r="AE55">
        <v>1036</v>
      </c>
      <c r="AF55">
        <v>465</v>
      </c>
      <c r="AG55">
        <v>13</v>
      </c>
      <c r="AH55">
        <v>1514</v>
      </c>
      <c r="AI55">
        <v>7.1188262490620779</v>
      </c>
      <c r="AJ55">
        <v>2.0794415416798357</v>
      </c>
      <c r="AK55">
        <f t="shared" si="3"/>
        <v>16.477538511296672</v>
      </c>
      <c r="AL55">
        <f t="shared" si="4"/>
        <v>9.6743903257161961</v>
      </c>
      <c r="AM55">
        <f t="shared" si="5"/>
        <v>8.4939172973061581</v>
      </c>
      <c r="AN55">
        <f t="shared" si="6"/>
        <v>9.2950023145382303</v>
      </c>
      <c r="AO55">
        <f t="shared" si="7"/>
        <v>0.68428005284015847</v>
      </c>
      <c r="AP55">
        <f t="shared" si="8"/>
        <v>0.30713342140026423</v>
      </c>
      <c r="AQ55">
        <f t="shared" si="9"/>
        <v>8.5865257595772789E-3</v>
      </c>
      <c r="AR55">
        <f>+MATCH(O55,'[1]Return t - CEO t - NO'!B92)</f>
        <v>1</v>
      </c>
    </row>
    <row r="56" spans="1:44" x14ac:dyDescent="0.25">
      <c r="A56" s="3" t="s">
        <v>69</v>
      </c>
      <c r="B56" s="3">
        <v>2017</v>
      </c>
      <c r="C56">
        <v>43100</v>
      </c>
      <c r="D56">
        <v>12018.56</v>
      </c>
      <c r="E56">
        <f>+D56*[1]Valuta!$D$7</f>
        <v>99046.154815999995</v>
      </c>
      <c r="F56">
        <f t="shared" si="0"/>
        <v>99046154.816</v>
      </c>
      <c r="G56">
        <f t="shared" si="1"/>
        <v>18.41109650971925</v>
      </c>
      <c r="H56">
        <v>2988.596</v>
      </c>
      <c r="I56">
        <v>1892.595</v>
      </c>
      <c r="J56">
        <v>907.62199999999996</v>
      </c>
      <c r="K56">
        <v>1634.2919999999999</v>
      </c>
      <c r="L56">
        <v>1.371</v>
      </c>
      <c r="M56">
        <v>2575.654</v>
      </c>
      <c r="N56">
        <v>228</v>
      </c>
      <c r="O56" s="3" t="s">
        <v>70</v>
      </c>
      <c r="P56" s="3" t="s">
        <v>45</v>
      </c>
      <c r="Q56">
        <v>1971</v>
      </c>
      <c r="R56">
        <v>2023</v>
      </c>
      <c r="S56">
        <v>52</v>
      </c>
      <c r="T56">
        <v>39031</v>
      </c>
      <c r="U56">
        <v>0.30369511302297131</v>
      </c>
      <c r="V56">
        <v>7.5518364928909953E-2</v>
      </c>
      <c r="W56">
        <v>0.35238506414293225</v>
      </c>
      <c r="X56">
        <v>0.63327227902332739</v>
      </c>
      <c r="Y56" t="s">
        <v>71</v>
      </c>
      <c r="Z56" t="s">
        <v>72</v>
      </c>
      <c r="AA56" s="4">
        <f>+AE56*[1]Valuta!$D$7</f>
        <v>5941.8330999999998</v>
      </c>
      <c r="AB56" s="4">
        <f>+AF56*[1]Valuta!D7</f>
        <v>9749.2212999999992</v>
      </c>
      <c r="AC56" s="4">
        <f>+AG56*[1]Valuta!D7</f>
        <v>107.1343</v>
      </c>
      <c r="AD56" s="4">
        <f t="shared" si="2"/>
        <v>15798.188699999999</v>
      </c>
      <c r="AE56" s="3">
        <v>721</v>
      </c>
      <c r="AF56" s="3">
        <v>1183</v>
      </c>
      <c r="AG56" s="3">
        <v>13</v>
      </c>
      <c r="AH56" s="3">
        <v>1917</v>
      </c>
      <c r="AI56" s="3">
        <v>7.2232956795623142</v>
      </c>
      <c r="AJ56" s="3">
        <v>3.9512437185814275</v>
      </c>
      <c r="AK56" s="3">
        <f t="shared" si="3"/>
        <v>18.41109650971925</v>
      </c>
      <c r="AL56" s="3">
        <f t="shared" si="4"/>
        <v>9.6676505732029714</v>
      </c>
      <c r="AM56" s="3">
        <f t="shared" si="5"/>
        <v>9.1849426941357137</v>
      </c>
      <c r="AN56" s="3">
        <f t="shared" si="6"/>
        <v>8.689772967442277</v>
      </c>
      <c r="AO56" s="3">
        <f t="shared" si="7"/>
        <v>0.37610850286906627</v>
      </c>
      <c r="AP56" s="3">
        <f t="shared" si="8"/>
        <v>0.61711006781429312</v>
      </c>
      <c r="AQ56" s="3">
        <f t="shared" si="9"/>
        <v>6.7814293166405847E-3</v>
      </c>
      <c r="AR56" s="3">
        <f>+MATCH(O56,'[1]Return t - CEO t - NO'!B47)</f>
        <v>1</v>
      </c>
    </row>
    <row r="57" spans="1:44" x14ac:dyDescent="0.25">
      <c r="A57" t="s">
        <v>105</v>
      </c>
      <c r="B57">
        <v>2022</v>
      </c>
      <c r="C57">
        <v>44926</v>
      </c>
      <c r="D57">
        <v>198618</v>
      </c>
      <c r="E57">
        <f>+D57</f>
        <v>198618</v>
      </c>
      <c r="F57">
        <f t="shared" si="0"/>
        <v>198618000</v>
      </c>
      <c r="G57">
        <f t="shared" si="1"/>
        <v>19.10689393990938</v>
      </c>
      <c r="H57">
        <v>102455</v>
      </c>
      <c r="I57">
        <v>26029</v>
      </c>
      <c r="J57">
        <v>50598</v>
      </c>
      <c r="K57">
        <v>59191</v>
      </c>
      <c r="L57">
        <v>32.014000000000003</v>
      </c>
      <c r="M57">
        <v>207929</v>
      </c>
      <c r="N57">
        <v>228</v>
      </c>
      <c r="O57" t="s">
        <v>106</v>
      </c>
      <c r="P57" t="s">
        <v>50</v>
      </c>
      <c r="Q57">
        <v>1905</v>
      </c>
      <c r="R57">
        <v>2023</v>
      </c>
      <c r="S57">
        <v>118</v>
      </c>
      <c r="U57">
        <v>0.49385583914889464</v>
      </c>
      <c r="V57">
        <v>0.2547503247439809</v>
      </c>
      <c r="W57">
        <v>0.24334267947231988</v>
      </c>
      <c r="X57">
        <v>0.254052998877556</v>
      </c>
      <c r="Y57" t="s">
        <v>101</v>
      </c>
      <c r="Z57" t="s">
        <v>102</v>
      </c>
      <c r="AA57">
        <f t="shared" ref="AA57:AC58" si="17">+AE57*10</f>
        <v>7390</v>
      </c>
      <c r="AB57">
        <f t="shared" si="17"/>
        <v>5330</v>
      </c>
      <c r="AC57">
        <f t="shared" si="17"/>
        <v>3000</v>
      </c>
      <c r="AD57">
        <f t="shared" si="2"/>
        <v>15720</v>
      </c>
      <c r="AE57">
        <v>739</v>
      </c>
      <c r="AF57">
        <v>533</v>
      </c>
      <c r="AG57">
        <v>300</v>
      </c>
      <c r="AH57">
        <v>1572</v>
      </c>
      <c r="AI57">
        <v>10.373928586106643</v>
      </c>
      <c r="AJ57">
        <v>4.7706846244656651</v>
      </c>
      <c r="AK57">
        <f t="shared" si="3"/>
        <v>19.10689393990938</v>
      </c>
      <c r="AL57">
        <f t="shared" si="4"/>
        <v>9.6626890659831979</v>
      </c>
      <c r="AM57">
        <f t="shared" si="5"/>
        <v>8.5811065171598901</v>
      </c>
      <c r="AN57">
        <f t="shared" si="6"/>
        <v>8.9078830139422482</v>
      </c>
      <c r="AO57">
        <f t="shared" si="7"/>
        <v>0.47010178117048346</v>
      </c>
      <c r="AP57">
        <f t="shared" si="8"/>
        <v>0.33905852417302801</v>
      </c>
      <c r="AQ57">
        <f t="shared" si="9"/>
        <v>0.19083969465648856</v>
      </c>
      <c r="AR57" t="e">
        <f>+MATCH(O57,'[1]Return t - CEO t - NO'!B418)</f>
        <v>#N/A</v>
      </c>
    </row>
    <row r="58" spans="1:44" x14ac:dyDescent="0.25">
      <c r="A58" t="s">
        <v>114</v>
      </c>
      <c r="B58">
        <v>2018</v>
      </c>
      <c r="C58">
        <v>43465</v>
      </c>
      <c r="D58">
        <v>191272</v>
      </c>
      <c r="E58">
        <f>+D58</f>
        <v>191272</v>
      </c>
      <c r="F58">
        <f t="shared" si="0"/>
        <v>191272000</v>
      </c>
      <c r="G58">
        <f t="shared" si="1"/>
        <v>19.069207056734907</v>
      </c>
      <c r="H58">
        <v>49446</v>
      </c>
      <c r="I58">
        <v>55926</v>
      </c>
      <c r="J58">
        <v>25347</v>
      </c>
      <c r="K58">
        <v>45706</v>
      </c>
      <c r="L58">
        <v>21</v>
      </c>
      <c r="M58">
        <v>110362</v>
      </c>
      <c r="N58">
        <v>228</v>
      </c>
      <c r="O58" t="s">
        <v>115</v>
      </c>
      <c r="P58" t="s">
        <v>50</v>
      </c>
      <c r="Q58">
        <v>1855</v>
      </c>
      <c r="R58">
        <v>2023</v>
      </c>
      <c r="S58">
        <v>168</v>
      </c>
      <c r="T58">
        <v>36864</v>
      </c>
      <c r="U58">
        <v>0.51261982769081427</v>
      </c>
      <c r="V58">
        <v>0.13251808942239324</v>
      </c>
      <c r="W58">
        <v>0.22967144488139032</v>
      </c>
      <c r="X58">
        <v>1.1310520567892246</v>
      </c>
      <c r="Y58" t="s">
        <v>116</v>
      </c>
      <c r="Z58" t="s">
        <v>110</v>
      </c>
      <c r="AA58">
        <f t="shared" si="17"/>
        <v>6660</v>
      </c>
      <c r="AB58">
        <f t="shared" si="17"/>
        <v>4540</v>
      </c>
      <c r="AC58">
        <f t="shared" si="17"/>
        <v>4410</v>
      </c>
      <c r="AD58">
        <f t="shared" si="2"/>
        <v>15610</v>
      </c>
      <c r="AE58">
        <v>666</v>
      </c>
      <c r="AF58">
        <v>454</v>
      </c>
      <c r="AG58">
        <v>441</v>
      </c>
      <c r="AH58">
        <v>1561</v>
      </c>
      <c r="AI58">
        <v>9.9522777167055594</v>
      </c>
      <c r="AJ58">
        <v>5.1239639794032588</v>
      </c>
      <c r="AK58">
        <f t="shared" si="3"/>
        <v>19.069207056734907</v>
      </c>
      <c r="AL58">
        <f t="shared" si="4"/>
        <v>9.6556670135094773</v>
      </c>
      <c r="AM58">
        <f t="shared" si="5"/>
        <v>8.4206822910353942</v>
      </c>
      <c r="AN58">
        <f t="shared" si="6"/>
        <v>8.8038747635344343</v>
      </c>
      <c r="AO58">
        <f t="shared" si="7"/>
        <v>0.42664958360025623</v>
      </c>
      <c r="AP58">
        <f t="shared" si="8"/>
        <v>0.29083920563741189</v>
      </c>
      <c r="AQ58">
        <f t="shared" si="9"/>
        <v>0.28251121076233182</v>
      </c>
      <c r="AR58" t="e">
        <f>+MATCH(O58,'[1]Return t - CEO t - NO'!B645)</f>
        <v>#N/A</v>
      </c>
    </row>
    <row r="59" spans="1:44" x14ac:dyDescent="0.25">
      <c r="A59" t="s">
        <v>87</v>
      </c>
      <c r="B59">
        <v>2019</v>
      </c>
      <c r="C59">
        <v>43830</v>
      </c>
      <c r="D59">
        <v>118063</v>
      </c>
      <c r="E59">
        <f>+D59*[1]Valuta!$D$9</f>
        <v>1041032.3088000001</v>
      </c>
      <c r="F59">
        <f t="shared" si="0"/>
        <v>1041032308.8000001</v>
      </c>
      <c r="G59">
        <f t="shared" si="1"/>
        <v>20.763478662408865</v>
      </c>
      <c r="H59">
        <v>41139</v>
      </c>
      <c r="I59">
        <v>24945</v>
      </c>
      <c r="J59">
        <v>10714</v>
      </c>
      <c r="K59">
        <v>20524</v>
      </c>
      <c r="L59">
        <v>21.411999999999999</v>
      </c>
      <c r="M59">
        <v>62911</v>
      </c>
      <c r="N59">
        <v>228</v>
      </c>
      <c r="O59" t="s">
        <v>88</v>
      </c>
      <c r="P59" t="s">
        <v>89</v>
      </c>
      <c r="Q59">
        <v>1972</v>
      </c>
      <c r="R59">
        <v>2023</v>
      </c>
      <c r="S59">
        <v>51</v>
      </c>
      <c r="U59">
        <v>0.26043413792265246</v>
      </c>
      <c r="V59">
        <v>9.0748159880741641E-2</v>
      </c>
      <c r="W59">
        <v>0.1703040803675033</v>
      </c>
      <c r="X59">
        <v>0.60635892948297232</v>
      </c>
      <c r="Y59" t="s">
        <v>71</v>
      </c>
      <c r="Z59" t="s">
        <v>72</v>
      </c>
      <c r="AA59" s="1">
        <f>+AE59*[1]Valuta!$D$9</f>
        <v>12318.1872</v>
      </c>
      <c r="AB59" s="1">
        <f>+AF59*[1]Valuta!$D$9</f>
        <v>2486.5632000000001</v>
      </c>
      <c r="AC59" s="1">
        <f>+AG59*[1]Valuta!$D$9</f>
        <v>687.77280000000007</v>
      </c>
      <c r="AD59" s="1">
        <f t="shared" si="2"/>
        <v>15492.523200000001</v>
      </c>
      <c r="AE59">
        <v>1397</v>
      </c>
      <c r="AF59">
        <v>282</v>
      </c>
      <c r="AG59">
        <v>78</v>
      </c>
      <c r="AH59">
        <v>1757</v>
      </c>
      <c r="AI59">
        <v>9.971706791513272</v>
      </c>
      <c r="AJ59">
        <v>3.9318256327243257</v>
      </c>
      <c r="AK59">
        <f t="shared" si="3"/>
        <v>20.763478662408865</v>
      </c>
      <c r="AL59">
        <f t="shared" si="4"/>
        <v>9.648112812333931</v>
      </c>
      <c r="AM59">
        <f t="shared" si="5"/>
        <v>7.818656795084947</v>
      </c>
      <c r="AN59">
        <f t="shared" si="6"/>
        <v>9.418832083403796</v>
      </c>
      <c r="AO59">
        <f t="shared" si="7"/>
        <v>0.79510529311326117</v>
      </c>
      <c r="AP59">
        <f t="shared" si="8"/>
        <v>0.16050085372794534</v>
      </c>
      <c r="AQ59">
        <f t="shared" si="9"/>
        <v>4.4393853158793399E-2</v>
      </c>
      <c r="AR59" t="e">
        <f>+MATCH(O59,'[1]Return t - CEO t - NO'!B229)</f>
        <v>#N/A</v>
      </c>
    </row>
    <row r="60" spans="1:44" x14ac:dyDescent="0.25">
      <c r="A60" t="s">
        <v>81</v>
      </c>
      <c r="B60">
        <v>2022</v>
      </c>
      <c r="C60">
        <v>44926</v>
      </c>
      <c r="D60">
        <v>3236431</v>
      </c>
      <c r="E60">
        <f>+D60</f>
        <v>3236431</v>
      </c>
      <c r="F60">
        <f t="shared" si="0"/>
        <v>3236431000</v>
      </c>
      <c r="G60">
        <f t="shared" si="1"/>
        <v>21.897737016396146</v>
      </c>
      <c r="H60">
        <v>258872</v>
      </c>
      <c r="I60">
        <v>407000</v>
      </c>
      <c r="J60">
        <v>71580</v>
      </c>
      <c r="K60">
        <v>75112</v>
      </c>
      <c r="L60">
        <v>10.351000000000001</v>
      </c>
      <c r="M60">
        <v>97789</v>
      </c>
      <c r="N60">
        <v>228</v>
      </c>
      <c r="O60" t="s">
        <v>82</v>
      </c>
      <c r="P60" t="s">
        <v>50</v>
      </c>
      <c r="Q60">
        <v>2003</v>
      </c>
      <c r="R60">
        <v>2023</v>
      </c>
      <c r="S60">
        <v>20</v>
      </c>
      <c r="U60">
        <v>0.27650730863129269</v>
      </c>
      <c r="V60">
        <v>2.2116955374608636E-2</v>
      </c>
      <c r="W60">
        <v>0.73198416999867055</v>
      </c>
      <c r="X60">
        <v>1.572205568775302</v>
      </c>
      <c r="Y60" t="s">
        <v>83</v>
      </c>
      <c r="Z60" t="s">
        <v>84</v>
      </c>
      <c r="AA60">
        <f>+AE60*10</f>
        <v>8560</v>
      </c>
      <c r="AB60">
        <f>+AF60*10</f>
        <v>5660</v>
      </c>
      <c r="AC60">
        <f>+AG60*10</f>
        <v>1150</v>
      </c>
      <c r="AD60">
        <f t="shared" si="2"/>
        <v>15370</v>
      </c>
      <c r="AE60">
        <v>856</v>
      </c>
      <c r="AF60">
        <v>566</v>
      </c>
      <c r="AG60">
        <v>115</v>
      </c>
      <c r="AH60">
        <v>1537</v>
      </c>
      <c r="AI60">
        <v>9.2448384123837499</v>
      </c>
      <c r="AJ60">
        <v>2.9957322735539909</v>
      </c>
      <c r="AK60">
        <f t="shared" si="3"/>
        <v>21.897737016396146</v>
      </c>
      <c r="AL60">
        <f t="shared" si="4"/>
        <v>9.640172836532642</v>
      </c>
      <c r="AM60">
        <f t="shared" si="5"/>
        <v>8.6411791711972281</v>
      </c>
      <c r="AN60">
        <f t="shared" si="6"/>
        <v>9.0548554691357879</v>
      </c>
      <c r="AO60">
        <f t="shared" si="7"/>
        <v>0.55692908262849705</v>
      </c>
      <c r="AP60">
        <f t="shared" si="8"/>
        <v>0.36824983734547823</v>
      </c>
      <c r="AQ60">
        <f t="shared" si="9"/>
        <v>7.4821080026024722E-2</v>
      </c>
      <c r="AR60" t="e">
        <f>+MATCH(O60,'[1]Return t - CEO t - NO'!B170)</f>
        <v>#N/A</v>
      </c>
    </row>
    <row r="61" spans="1:44" x14ac:dyDescent="0.25">
      <c r="A61" t="s">
        <v>69</v>
      </c>
      <c r="B61">
        <v>2021</v>
      </c>
      <c r="C61">
        <v>44561</v>
      </c>
      <c r="D61">
        <v>14469.895</v>
      </c>
      <c r="E61">
        <f>+D61*[1]Valuta!$D$11</f>
        <v>127860.33318849999</v>
      </c>
      <c r="F61">
        <f t="shared" si="0"/>
        <v>127860333.18849999</v>
      </c>
      <c r="G61">
        <f t="shared" si="1"/>
        <v>18.666449079184805</v>
      </c>
      <c r="H61">
        <v>2341.8910000000001</v>
      </c>
      <c r="I61">
        <v>3668.57</v>
      </c>
      <c r="J61">
        <v>3421.7190000000001</v>
      </c>
      <c r="K61">
        <v>4385.8019999999997</v>
      </c>
      <c r="L61">
        <v>1.7729999999999999</v>
      </c>
      <c r="M61">
        <v>5639.99</v>
      </c>
      <c r="N61">
        <v>228</v>
      </c>
      <c r="O61" t="s">
        <v>70</v>
      </c>
      <c r="P61" t="s">
        <v>45</v>
      </c>
      <c r="Q61">
        <v>1971</v>
      </c>
      <c r="R61">
        <v>2023</v>
      </c>
      <c r="S61">
        <v>52</v>
      </c>
      <c r="T61">
        <v>39031</v>
      </c>
      <c r="U61">
        <v>1.4610923394812141</v>
      </c>
      <c r="V61">
        <v>0.23647158462449105</v>
      </c>
      <c r="W61">
        <v>0.60668884164688242</v>
      </c>
      <c r="X61">
        <v>1.5664990385974411</v>
      </c>
      <c r="Y61" t="s">
        <v>71</v>
      </c>
      <c r="Z61" t="s">
        <v>72</v>
      </c>
      <c r="AA61" s="1">
        <f>+AE61*[1]Valuta!$D$11</f>
        <v>8208.9226999999992</v>
      </c>
      <c r="AB61" s="1">
        <f>+AF61*[1]Valuta!$D$11</f>
        <v>5752.4313000000002</v>
      </c>
      <c r="AC61" s="1">
        <f>+AG61*[1]Valuta!$D$11</f>
        <v>1237.0819999999999</v>
      </c>
      <c r="AD61" s="1">
        <f t="shared" si="2"/>
        <v>15198.436</v>
      </c>
      <c r="AE61">
        <v>929</v>
      </c>
      <c r="AF61">
        <v>651</v>
      </c>
      <c r="AG61">
        <v>140</v>
      </c>
      <c r="AH61">
        <v>1720</v>
      </c>
      <c r="AI61">
        <v>7.4804283060742076</v>
      </c>
      <c r="AJ61">
        <v>3.9512437185814275</v>
      </c>
      <c r="AK61">
        <f t="shared" si="3"/>
        <v>18.666449079184805</v>
      </c>
      <c r="AL61">
        <f t="shared" si="4"/>
        <v>9.6289478068034988</v>
      </c>
      <c r="AM61">
        <f t="shared" si="5"/>
        <v>8.657377879204569</v>
      </c>
      <c r="AN61">
        <f t="shared" si="6"/>
        <v>9.0129769758098384</v>
      </c>
      <c r="AO61">
        <f t="shared" si="7"/>
        <v>0.54011627906976745</v>
      </c>
      <c r="AP61">
        <f t="shared" si="8"/>
        <v>0.37848837209302327</v>
      </c>
      <c r="AQ61">
        <f t="shared" si="9"/>
        <v>8.1395348837209294E-2</v>
      </c>
      <c r="AR61">
        <f>+MATCH(O61,'[1]Return t - CEO t - NO'!B43)</f>
        <v>1</v>
      </c>
    </row>
    <row r="62" spans="1:44" x14ac:dyDescent="0.25">
      <c r="A62" t="s">
        <v>105</v>
      </c>
      <c r="B62">
        <v>2018</v>
      </c>
      <c r="C62">
        <v>43465</v>
      </c>
      <c r="D62">
        <v>161855</v>
      </c>
      <c r="E62">
        <f>+D62</f>
        <v>161855</v>
      </c>
      <c r="F62">
        <f t="shared" si="0"/>
        <v>161855000</v>
      </c>
      <c r="G62">
        <f t="shared" si="1"/>
        <v>18.902211430661332</v>
      </c>
      <c r="H62">
        <v>85833</v>
      </c>
      <c r="I62">
        <v>7080</v>
      </c>
      <c r="J62">
        <v>7588</v>
      </c>
      <c r="K62">
        <v>15020</v>
      </c>
      <c r="L62">
        <v>36.235999999999997</v>
      </c>
      <c r="M62">
        <v>159377</v>
      </c>
      <c r="N62">
        <v>228</v>
      </c>
      <c r="O62" t="s">
        <v>106</v>
      </c>
      <c r="P62" t="s">
        <v>50</v>
      </c>
      <c r="Q62">
        <v>1905</v>
      </c>
      <c r="R62">
        <v>2023</v>
      </c>
      <c r="S62">
        <v>118</v>
      </c>
      <c r="U62">
        <v>8.8404226812531309E-2</v>
      </c>
      <c r="V62">
        <v>4.6881467980599917E-2</v>
      </c>
      <c r="W62">
        <v>4.7610382928527956E-2</v>
      </c>
      <c r="X62">
        <v>8.2485757226241657E-2</v>
      </c>
      <c r="Y62" t="s">
        <v>101</v>
      </c>
      <c r="Z62" t="s">
        <v>102</v>
      </c>
      <c r="AA62">
        <f t="shared" ref="AA62:AC64" si="18">+AE62*10</f>
        <v>6710</v>
      </c>
      <c r="AB62">
        <f t="shared" si="18"/>
        <v>2290</v>
      </c>
      <c r="AC62">
        <f t="shared" si="18"/>
        <v>6110</v>
      </c>
      <c r="AD62">
        <f t="shared" si="2"/>
        <v>15110</v>
      </c>
      <c r="AE62">
        <v>671</v>
      </c>
      <c r="AF62">
        <v>229</v>
      </c>
      <c r="AG62">
        <v>611</v>
      </c>
      <c r="AH62">
        <v>1511</v>
      </c>
      <c r="AI62">
        <v>10.497808378789179</v>
      </c>
      <c r="AJ62">
        <v>4.7706846244656651</v>
      </c>
      <c r="AK62">
        <f t="shared" si="3"/>
        <v>18.902211430661332</v>
      </c>
      <c r="AL62">
        <f t="shared" si="4"/>
        <v>9.6231120552667857</v>
      </c>
      <c r="AM62">
        <f t="shared" si="5"/>
        <v>7.736307096548285</v>
      </c>
      <c r="AN62">
        <f t="shared" si="6"/>
        <v>8.8113542299657279</v>
      </c>
      <c r="AO62">
        <f t="shared" si="7"/>
        <v>0.4440767703507611</v>
      </c>
      <c r="AP62">
        <f t="shared" si="8"/>
        <v>0.15155526141628062</v>
      </c>
      <c r="AQ62">
        <f t="shared" si="9"/>
        <v>0.40436796823295829</v>
      </c>
      <c r="AR62" t="e">
        <f>+MATCH(O62,'[1]Return t - CEO t - NO'!B422)</f>
        <v>#N/A</v>
      </c>
    </row>
    <row r="63" spans="1:44" x14ac:dyDescent="0.25">
      <c r="A63" t="s">
        <v>114</v>
      </c>
      <c r="B63">
        <v>2021</v>
      </c>
      <c r="C63">
        <v>44561</v>
      </c>
      <c r="D63">
        <v>225740</v>
      </c>
      <c r="E63">
        <f>+D63</f>
        <v>225740</v>
      </c>
      <c r="F63">
        <f t="shared" si="0"/>
        <v>225740000</v>
      </c>
      <c r="G63">
        <f t="shared" si="1"/>
        <v>19.234894452491755</v>
      </c>
      <c r="H63">
        <v>26294</v>
      </c>
      <c r="I63">
        <v>115912</v>
      </c>
      <c r="J63">
        <v>23293</v>
      </c>
      <c r="K63">
        <v>49161</v>
      </c>
      <c r="L63">
        <v>16</v>
      </c>
      <c r="M63">
        <v>110241</v>
      </c>
      <c r="N63">
        <v>228</v>
      </c>
      <c r="O63" t="s">
        <v>115</v>
      </c>
      <c r="P63" t="s">
        <v>50</v>
      </c>
      <c r="Q63">
        <v>1855</v>
      </c>
      <c r="R63">
        <v>2023</v>
      </c>
      <c r="S63">
        <v>168</v>
      </c>
      <c r="T63">
        <v>36864</v>
      </c>
      <c r="U63">
        <v>0.88586749828858291</v>
      </c>
      <c r="V63">
        <v>0.10318508018073891</v>
      </c>
      <c r="W63">
        <v>0.21129162471312851</v>
      </c>
      <c r="X63">
        <v>4.4083060774321137</v>
      </c>
      <c r="Y63" t="s">
        <v>116</v>
      </c>
      <c r="Z63" t="s">
        <v>110</v>
      </c>
      <c r="AA63">
        <f t="shared" si="18"/>
        <v>7020</v>
      </c>
      <c r="AB63">
        <f t="shared" si="18"/>
        <v>4200</v>
      </c>
      <c r="AC63">
        <f t="shared" si="18"/>
        <v>3890</v>
      </c>
      <c r="AD63">
        <f t="shared" si="2"/>
        <v>15110</v>
      </c>
      <c r="AE63">
        <v>702</v>
      </c>
      <c r="AF63">
        <v>420</v>
      </c>
      <c r="AG63">
        <v>389</v>
      </c>
      <c r="AH63">
        <v>1511</v>
      </c>
      <c r="AI63">
        <v>9.6803440012219184</v>
      </c>
      <c r="AJ63">
        <v>5.1239639794032588</v>
      </c>
      <c r="AK63">
        <f t="shared" si="3"/>
        <v>19.234894452491755</v>
      </c>
      <c r="AL63">
        <f t="shared" si="4"/>
        <v>9.6231120552667857</v>
      </c>
      <c r="AM63">
        <f t="shared" si="5"/>
        <v>8.3428398042714598</v>
      </c>
      <c r="AN63">
        <f t="shared" si="6"/>
        <v>8.8565184970198576</v>
      </c>
      <c r="AO63">
        <f t="shared" si="7"/>
        <v>0.46459298477829253</v>
      </c>
      <c r="AP63">
        <f t="shared" si="8"/>
        <v>0.27796161482461945</v>
      </c>
      <c r="AQ63">
        <f t="shared" si="9"/>
        <v>0.25744540039708802</v>
      </c>
      <c r="AR63" t="e">
        <f>+MATCH(O63,'[1]Return t - CEO t - NO'!B642)</f>
        <v>#N/A</v>
      </c>
    </row>
    <row r="64" spans="1:44" x14ac:dyDescent="0.25">
      <c r="A64" t="s">
        <v>81</v>
      </c>
      <c r="B64">
        <v>2021</v>
      </c>
      <c r="C64">
        <v>44561</v>
      </c>
      <c r="D64">
        <v>2919244</v>
      </c>
      <c r="E64">
        <f>+D64</f>
        <v>2919244</v>
      </c>
      <c r="F64">
        <f t="shared" si="0"/>
        <v>2919244000</v>
      </c>
      <c r="G64">
        <f t="shared" si="1"/>
        <v>21.794590515595559</v>
      </c>
      <c r="H64">
        <v>243645</v>
      </c>
      <c r="I64">
        <v>514135</v>
      </c>
      <c r="J64">
        <v>41009</v>
      </c>
      <c r="K64">
        <v>44362</v>
      </c>
      <c r="L64">
        <v>9.41</v>
      </c>
      <c r="M64">
        <v>64031</v>
      </c>
      <c r="N64">
        <v>228</v>
      </c>
      <c r="O64" t="s">
        <v>82</v>
      </c>
      <c r="P64" t="s">
        <v>50</v>
      </c>
      <c r="Q64">
        <v>2003</v>
      </c>
      <c r="R64">
        <v>2023</v>
      </c>
      <c r="S64">
        <v>20</v>
      </c>
      <c r="U64">
        <v>0.16831455601387263</v>
      </c>
      <c r="V64">
        <v>1.4047815119256903E-2</v>
      </c>
      <c r="W64">
        <v>0.64045540441348725</v>
      </c>
      <c r="X64">
        <v>2.1101807958299985</v>
      </c>
      <c r="Y64" t="s">
        <v>83</v>
      </c>
      <c r="Z64" t="s">
        <v>84</v>
      </c>
      <c r="AA64">
        <f t="shared" si="18"/>
        <v>8300</v>
      </c>
      <c r="AB64">
        <f t="shared" si="18"/>
        <v>5600</v>
      </c>
      <c r="AC64">
        <f t="shared" si="18"/>
        <v>1070</v>
      </c>
      <c r="AD64">
        <f t="shared" si="2"/>
        <v>14970</v>
      </c>
      <c r="AE64">
        <v>830</v>
      </c>
      <c r="AF64">
        <v>560</v>
      </c>
      <c r="AG64">
        <v>107</v>
      </c>
      <c r="AH64">
        <v>1497</v>
      </c>
      <c r="AI64">
        <v>9.149528232579426</v>
      </c>
      <c r="AJ64">
        <v>2.9957322735539909</v>
      </c>
      <c r="AK64">
        <f t="shared" si="3"/>
        <v>21.794590515595559</v>
      </c>
      <c r="AL64">
        <f t="shared" si="4"/>
        <v>9.6138034774136738</v>
      </c>
      <c r="AM64">
        <f t="shared" si="5"/>
        <v>8.6305218767232414</v>
      </c>
      <c r="AN64">
        <f t="shared" si="6"/>
        <v>9.0240107937846901</v>
      </c>
      <c r="AO64">
        <f t="shared" si="7"/>
        <v>0.55444221776887104</v>
      </c>
      <c r="AP64">
        <f t="shared" si="8"/>
        <v>0.37408149632598531</v>
      </c>
      <c r="AQ64">
        <f t="shared" si="9"/>
        <v>7.1476285905143627E-2</v>
      </c>
      <c r="AR64" t="e">
        <f>+MATCH(O64,'[1]Return t - CEO t - NO'!B171)</f>
        <v>#N/A</v>
      </c>
    </row>
    <row r="65" spans="1:44" x14ac:dyDescent="0.25">
      <c r="A65" t="s">
        <v>87</v>
      </c>
      <c r="B65">
        <v>2017</v>
      </c>
      <c r="C65">
        <v>43100</v>
      </c>
      <c r="D65">
        <v>111100</v>
      </c>
      <c r="E65">
        <f>+D65*[1]Valuta!$D$7</f>
        <v>915586.21</v>
      </c>
      <c r="F65">
        <f t="shared" si="0"/>
        <v>915586210</v>
      </c>
      <c r="G65">
        <f t="shared" si="1"/>
        <v>20.635075084767188</v>
      </c>
      <c r="H65">
        <v>39861</v>
      </c>
      <c r="I65">
        <v>24183</v>
      </c>
      <c r="J65">
        <v>12025</v>
      </c>
      <c r="K65">
        <v>21724</v>
      </c>
      <c r="L65">
        <v>20.245000000000001</v>
      </c>
      <c r="M65">
        <v>60971</v>
      </c>
      <c r="N65">
        <v>228</v>
      </c>
      <c r="O65" t="s">
        <v>88</v>
      </c>
      <c r="P65" t="s">
        <v>89</v>
      </c>
      <c r="Q65">
        <v>1972</v>
      </c>
      <c r="R65">
        <v>2023</v>
      </c>
      <c r="S65">
        <v>51</v>
      </c>
      <c r="U65">
        <v>0.30167331476882164</v>
      </c>
      <c r="V65">
        <v>0.10823582358235824</v>
      </c>
      <c r="W65">
        <v>0.19722491020321137</v>
      </c>
      <c r="X65">
        <v>0.60668322420410925</v>
      </c>
      <c r="Y65" t="s">
        <v>71</v>
      </c>
      <c r="Z65" t="s">
        <v>72</v>
      </c>
      <c r="AA65" s="1">
        <f>+AE65*[1]Valuta!$D$7</f>
        <v>9839.8733999999986</v>
      </c>
      <c r="AB65" s="1">
        <f>+AF65*[1]Valuta!$D$7</f>
        <v>4697.4269999999997</v>
      </c>
      <c r="AC65" s="1">
        <f>+AG65*[1]Valuta!$D$7</f>
        <v>395.57279999999997</v>
      </c>
      <c r="AD65" s="1">
        <f t="shared" si="2"/>
        <v>14932.873199999998</v>
      </c>
      <c r="AE65">
        <v>1194</v>
      </c>
      <c r="AF65">
        <v>570</v>
      </c>
      <c r="AG65">
        <v>48</v>
      </c>
      <c r="AH65">
        <v>1812</v>
      </c>
      <c r="AI65">
        <v>9.915663128466262</v>
      </c>
      <c r="AJ65">
        <v>3.9318256327243257</v>
      </c>
      <c r="AK65">
        <f t="shared" si="3"/>
        <v>20.635075084767188</v>
      </c>
      <c r="AL65">
        <f t="shared" si="4"/>
        <v>9.611320316760251</v>
      </c>
      <c r="AM65">
        <f t="shared" si="5"/>
        <v>8.4547701909859239</v>
      </c>
      <c r="AN65">
        <f t="shared" si="6"/>
        <v>9.1941981241098745</v>
      </c>
      <c r="AO65">
        <f t="shared" si="7"/>
        <v>0.65894039735099341</v>
      </c>
      <c r="AP65">
        <f t="shared" si="8"/>
        <v>0.31456953642384106</v>
      </c>
      <c r="AQ65">
        <f t="shared" si="9"/>
        <v>2.6490066225165563E-2</v>
      </c>
      <c r="AR65" t="e">
        <f>+MATCH(O65,'[1]Return t - CEO t - NO'!B231)</f>
        <v>#N/A</v>
      </c>
    </row>
    <row r="66" spans="1:44" x14ac:dyDescent="0.25">
      <c r="A66" t="s">
        <v>111</v>
      </c>
      <c r="B66">
        <v>2021</v>
      </c>
      <c r="C66">
        <v>44561</v>
      </c>
      <c r="D66">
        <v>294.89999999999998</v>
      </c>
      <c r="E66">
        <f>+D66*[1]Valuta!$D$11</f>
        <v>2605.8248699999995</v>
      </c>
      <c r="F66">
        <f t="shared" ref="F66:F129" si="19">+E66*1000</f>
        <v>2605824.8699999996</v>
      </c>
      <c r="G66">
        <f t="shared" ref="G66:G129" si="20">+LN(F66)</f>
        <v>14.773259831799368</v>
      </c>
      <c r="H66">
        <v>33.299999999999997</v>
      </c>
      <c r="I66">
        <v>183.1</v>
      </c>
      <c r="J66">
        <v>-28.3</v>
      </c>
      <c r="K66">
        <v>-0.1</v>
      </c>
      <c r="L66">
        <v>0.28899999999999998</v>
      </c>
      <c r="M66">
        <v>143.19999999999999</v>
      </c>
      <c r="N66">
        <v>228</v>
      </c>
      <c r="O66" t="s">
        <v>112</v>
      </c>
      <c r="P66" t="s">
        <v>45</v>
      </c>
      <c r="Q66">
        <v>1996</v>
      </c>
      <c r="R66">
        <v>2023</v>
      </c>
      <c r="S66">
        <v>27</v>
      </c>
      <c r="T66">
        <v>38846</v>
      </c>
      <c r="U66">
        <v>-0.8498498498498499</v>
      </c>
      <c r="V66">
        <v>-9.5964733808070538E-2</v>
      </c>
      <c r="W66">
        <v>-0.19762569832402238</v>
      </c>
      <c r="X66">
        <v>5.498498498498499</v>
      </c>
      <c r="Y66" t="s">
        <v>113</v>
      </c>
      <c r="Z66" t="s">
        <v>68</v>
      </c>
      <c r="AA66" s="1">
        <f>+AE66*[1]Valuta!$D$11</f>
        <v>6918.8229000000001</v>
      </c>
      <c r="AB66" s="1">
        <f>+AF66*[1]Valuta!$D$11</f>
        <v>2315.1106</v>
      </c>
      <c r="AC66" s="1">
        <f>+AG66*[1]Valuta!$D$11</f>
        <v>5672.9045999999998</v>
      </c>
      <c r="AD66" s="1">
        <f t="shared" ref="AD66:AD129" si="21">+SUM(AA66:AC66)</f>
        <v>14906.838099999999</v>
      </c>
      <c r="AE66">
        <v>783</v>
      </c>
      <c r="AF66">
        <v>262</v>
      </c>
      <c r="AG66">
        <v>642</v>
      </c>
      <c r="AH66">
        <v>1687</v>
      </c>
      <c r="AI66">
        <v>5.6664266881124323</v>
      </c>
      <c r="AJ66">
        <v>3.2958368660043291</v>
      </c>
      <c r="AK66">
        <f t="shared" ref="AK66:AK129" si="22">+G66</f>
        <v>14.773259831799368</v>
      </c>
      <c r="AL66">
        <f t="shared" ref="AL66:AL129" si="23">+LN(AD66)</f>
        <v>9.6095753195419693</v>
      </c>
      <c r="AM66">
        <f t="shared" ref="AM66:AM129" si="24">+LN(AB66)</f>
        <v>7.7472127407570968</v>
      </c>
      <c r="AN66">
        <f t="shared" ref="AN66:AN129" si="25">+LN(AA66)</f>
        <v>8.842000932986803</v>
      </c>
      <c r="AO66">
        <f t="shared" ref="AO66:AO129" si="26">+AA66/AD66</f>
        <v>0.46413752222880855</v>
      </c>
      <c r="AP66">
        <f t="shared" ref="AP66:AP129" si="27">+AB66/AD66</f>
        <v>0.15530527563722585</v>
      </c>
      <c r="AQ66">
        <f t="shared" ref="AQ66:AQ129" si="28">+AC66/AD66</f>
        <v>0.38055720213396566</v>
      </c>
      <c r="AR66" t="e">
        <f>+MATCH(O66,'[1]Return t - CEO t - NO'!B562)</f>
        <v>#N/A</v>
      </c>
    </row>
    <row r="67" spans="1:44" x14ac:dyDescent="0.25">
      <c r="A67" t="s">
        <v>114</v>
      </c>
      <c r="B67">
        <v>2020</v>
      </c>
      <c r="C67">
        <v>44196</v>
      </c>
      <c r="D67">
        <v>256529</v>
      </c>
      <c r="E67">
        <f>+D67</f>
        <v>256529</v>
      </c>
      <c r="F67">
        <f t="shared" si="19"/>
        <v>256529000</v>
      </c>
      <c r="G67">
        <f t="shared" si="20"/>
        <v>19.362752276613101</v>
      </c>
      <c r="H67">
        <v>38324</v>
      </c>
      <c r="I67">
        <v>134211</v>
      </c>
      <c r="J67">
        <v>27408</v>
      </c>
      <c r="K67">
        <v>56459</v>
      </c>
      <c r="L67">
        <v>18</v>
      </c>
      <c r="M67">
        <v>122811</v>
      </c>
      <c r="N67">
        <v>228</v>
      </c>
      <c r="O67" t="s">
        <v>115</v>
      </c>
      <c r="P67" t="s">
        <v>50</v>
      </c>
      <c r="Q67">
        <v>1855</v>
      </c>
      <c r="R67">
        <v>2023</v>
      </c>
      <c r="S67">
        <v>168</v>
      </c>
      <c r="T67">
        <v>36864</v>
      </c>
      <c r="U67">
        <v>0.715165431583342</v>
      </c>
      <c r="V67">
        <v>0.10684172159872762</v>
      </c>
      <c r="W67">
        <v>0.22317219141607836</v>
      </c>
      <c r="X67">
        <v>3.5020091848450057</v>
      </c>
      <c r="Y67" t="s">
        <v>116</v>
      </c>
      <c r="Z67" t="s">
        <v>110</v>
      </c>
      <c r="AA67">
        <f t="shared" ref="AA67:AC68" si="29">+AE67*10</f>
        <v>6730</v>
      </c>
      <c r="AB67">
        <f t="shared" si="29"/>
        <v>4150</v>
      </c>
      <c r="AC67">
        <f t="shared" si="29"/>
        <v>3960</v>
      </c>
      <c r="AD67">
        <f t="shared" si="21"/>
        <v>14840</v>
      </c>
      <c r="AE67">
        <v>673</v>
      </c>
      <c r="AF67">
        <v>415</v>
      </c>
      <c r="AG67">
        <v>396</v>
      </c>
      <c r="AH67">
        <v>1484</v>
      </c>
      <c r="AI67">
        <v>9.7981270368783022</v>
      </c>
      <c r="AJ67">
        <v>5.1239639794032588</v>
      </c>
      <c r="AK67">
        <f t="shared" si="22"/>
        <v>19.362752276613101</v>
      </c>
      <c r="AL67">
        <f t="shared" si="23"/>
        <v>9.6050815167213717</v>
      </c>
      <c r="AM67">
        <f t="shared" si="24"/>
        <v>8.3308636132247447</v>
      </c>
      <c r="AN67">
        <f t="shared" si="25"/>
        <v>8.8143304226387738</v>
      </c>
      <c r="AO67">
        <f t="shared" si="26"/>
        <v>0.45350404312668463</v>
      </c>
      <c r="AP67">
        <f t="shared" si="27"/>
        <v>0.27964959568733155</v>
      </c>
      <c r="AQ67">
        <f t="shared" si="28"/>
        <v>0.26684636118598382</v>
      </c>
      <c r="AR67" t="e">
        <f>+MATCH(O67,'[1]Return t - CEO t - NO'!B643)</f>
        <v>#N/A</v>
      </c>
    </row>
    <row r="68" spans="1:44" x14ac:dyDescent="0.25">
      <c r="A68" t="s">
        <v>99</v>
      </c>
      <c r="B68">
        <v>2017</v>
      </c>
      <c r="C68">
        <v>43100</v>
      </c>
      <c r="D68">
        <v>16347.934999999999</v>
      </c>
      <c r="E68">
        <f>+D68</f>
        <v>16347.934999999999</v>
      </c>
      <c r="F68">
        <f t="shared" si="19"/>
        <v>16347935</v>
      </c>
      <c r="G68">
        <f t="shared" si="20"/>
        <v>16.60961214763687</v>
      </c>
      <c r="H68">
        <v>8231.3050000000003</v>
      </c>
      <c r="I68">
        <v>2681.9749999999999</v>
      </c>
      <c r="J68">
        <v>1343.105</v>
      </c>
      <c r="K68">
        <v>2080.8029999999999</v>
      </c>
      <c r="L68">
        <v>6.1139999999999999</v>
      </c>
      <c r="M68">
        <v>16441.894</v>
      </c>
      <c r="N68">
        <v>228</v>
      </c>
      <c r="O68" t="s">
        <v>100</v>
      </c>
      <c r="P68" t="s">
        <v>50</v>
      </c>
      <c r="Q68">
        <v>1904</v>
      </c>
      <c r="R68">
        <v>2023</v>
      </c>
      <c r="S68">
        <v>119</v>
      </c>
      <c r="U68">
        <v>0.1631703599854458</v>
      </c>
      <c r="V68">
        <v>8.2157471264719367E-2</v>
      </c>
      <c r="W68">
        <v>8.1687973417174445E-2</v>
      </c>
      <c r="X68">
        <v>0.32582622075114454</v>
      </c>
      <c r="Y68" t="s">
        <v>101</v>
      </c>
      <c r="Z68" t="s">
        <v>102</v>
      </c>
      <c r="AA68">
        <f t="shared" si="29"/>
        <v>5420</v>
      </c>
      <c r="AB68">
        <f t="shared" si="29"/>
        <v>8530</v>
      </c>
      <c r="AC68">
        <f t="shared" si="29"/>
        <v>840</v>
      </c>
      <c r="AD68">
        <f t="shared" si="21"/>
        <v>14790</v>
      </c>
      <c r="AE68">
        <v>542</v>
      </c>
      <c r="AF68">
        <v>853</v>
      </c>
      <c r="AG68">
        <v>84</v>
      </c>
      <c r="AH68">
        <v>1479</v>
      </c>
      <c r="AI68">
        <v>8.7183365024507804</v>
      </c>
      <c r="AJ68">
        <v>4.7791234931115296</v>
      </c>
      <c r="AK68">
        <f t="shared" si="22"/>
        <v>16.60961214763687</v>
      </c>
      <c r="AL68">
        <f t="shared" si="23"/>
        <v>9.6017065557048458</v>
      </c>
      <c r="AM68">
        <f t="shared" si="24"/>
        <v>9.0513446404857252</v>
      </c>
      <c r="AN68">
        <f t="shared" si="25"/>
        <v>8.5978510944336914</v>
      </c>
      <c r="AO68">
        <f t="shared" si="26"/>
        <v>0.3664638269100744</v>
      </c>
      <c r="AP68">
        <f t="shared" si="27"/>
        <v>0.57674104124408387</v>
      </c>
      <c r="AQ68">
        <f t="shared" si="28"/>
        <v>5.6795131845841784E-2</v>
      </c>
      <c r="AR68" t="e">
        <f>+MATCH(O68,'[1]Return t - CEO t - NO'!B215)</f>
        <v>#N/A</v>
      </c>
    </row>
    <row r="69" spans="1:44" x14ac:dyDescent="0.25">
      <c r="A69" t="s">
        <v>69</v>
      </c>
      <c r="B69">
        <v>2020</v>
      </c>
      <c r="C69">
        <v>44196</v>
      </c>
      <c r="D69">
        <v>12420.091</v>
      </c>
      <c r="E69">
        <f>+D69*[1]Valuta!$D$10</f>
        <v>106036.5269125</v>
      </c>
      <c r="F69">
        <f t="shared" si="19"/>
        <v>106036526.91250001</v>
      </c>
      <c r="G69">
        <f t="shared" si="20"/>
        <v>18.479294186231783</v>
      </c>
      <c r="H69">
        <v>1987.2809999999999</v>
      </c>
      <c r="I69">
        <v>4100.4219999999996</v>
      </c>
      <c r="J69">
        <v>742.86</v>
      </c>
      <c r="K69">
        <v>1864.6780000000001</v>
      </c>
      <c r="L69">
        <v>1.7450000000000001</v>
      </c>
      <c r="M69">
        <v>2868.1529999999998</v>
      </c>
      <c r="N69">
        <v>228</v>
      </c>
      <c r="O69" t="s">
        <v>70</v>
      </c>
      <c r="P69" t="s">
        <v>45</v>
      </c>
      <c r="Q69">
        <v>1971</v>
      </c>
      <c r="R69">
        <v>2023</v>
      </c>
      <c r="S69">
        <v>52</v>
      </c>
      <c r="T69">
        <v>39031</v>
      </c>
      <c r="U69">
        <v>0.37380722706049119</v>
      </c>
      <c r="V69">
        <v>5.9811155973011794E-2</v>
      </c>
      <c r="W69">
        <v>0.25900291930033026</v>
      </c>
      <c r="X69">
        <v>2.0633327647172188</v>
      </c>
      <c r="Y69" t="s">
        <v>71</v>
      </c>
      <c r="Z69" t="s">
        <v>72</v>
      </c>
      <c r="AA69" s="1">
        <f>+AE69*[1]Valuta!$D$10</f>
        <v>7086.125</v>
      </c>
      <c r="AB69" s="1">
        <f>+AF69*[1]Valuta!$D$10</f>
        <v>4448.0374999999995</v>
      </c>
      <c r="AC69" s="1">
        <f>+AG69*[1]Valuta!$D$10</f>
        <v>3073.5</v>
      </c>
      <c r="AD69" s="1">
        <f t="shared" si="21"/>
        <v>14607.662499999999</v>
      </c>
      <c r="AE69">
        <v>830</v>
      </c>
      <c r="AF69">
        <v>521</v>
      </c>
      <c r="AG69">
        <v>360</v>
      </c>
      <c r="AH69">
        <v>1711</v>
      </c>
      <c r="AI69">
        <v>7.4645098346365275</v>
      </c>
      <c r="AJ69">
        <v>3.9512437185814275</v>
      </c>
      <c r="AK69">
        <f t="shared" si="22"/>
        <v>18.479294186231783</v>
      </c>
      <c r="AL69">
        <f t="shared" si="23"/>
        <v>9.5893014987891014</v>
      </c>
      <c r="AM69">
        <f t="shared" si="24"/>
        <v>8.4002182666502758</v>
      </c>
      <c r="AN69">
        <f t="shared" si="25"/>
        <v>8.8658939256875513</v>
      </c>
      <c r="AO69">
        <f t="shared" si="26"/>
        <v>0.48509643483343079</v>
      </c>
      <c r="AP69">
        <f t="shared" si="27"/>
        <v>0.30450029222676794</v>
      </c>
      <c r="AQ69">
        <f t="shared" si="28"/>
        <v>0.21040327293980129</v>
      </c>
      <c r="AR69">
        <f>+MATCH(O69,'[1]Return t - CEO t - NO'!B44)</f>
        <v>1</v>
      </c>
    </row>
    <row r="70" spans="1:44" x14ac:dyDescent="0.25">
      <c r="A70" t="s">
        <v>120</v>
      </c>
      <c r="B70">
        <v>2021</v>
      </c>
      <c r="C70">
        <v>44561</v>
      </c>
      <c r="D70">
        <v>17272</v>
      </c>
      <c r="E70">
        <f>+D70*[1]Valuta!$D$11</f>
        <v>152620.5736</v>
      </c>
      <c r="F70">
        <f t="shared" si="19"/>
        <v>152620573.59999999</v>
      </c>
      <c r="G70">
        <f t="shared" si="20"/>
        <v>18.843465488172782</v>
      </c>
      <c r="H70">
        <v>7104</v>
      </c>
      <c r="I70">
        <v>3410</v>
      </c>
      <c r="J70">
        <v>1750</v>
      </c>
      <c r="K70">
        <v>2734</v>
      </c>
      <c r="L70">
        <v>17.8</v>
      </c>
      <c r="M70">
        <v>16617</v>
      </c>
      <c r="N70">
        <v>228</v>
      </c>
      <c r="O70" t="s">
        <v>121</v>
      </c>
      <c r="P70" t="s">
        <v>45</v>
      </c>
      <c r="Q70">
        <v>1905</v>
      </c>
      <c r="R70">
        <v>2023</v>
      </c>
      <c r="S70">
        <v>118</v>
      </c>
      <c r="U70">
        <v>0.24634009009009009</v>
      </c>
      <c r="V70">
        <v>0.10132005558128764</v>
      </c>
      <c r="W70">
        <v>0.10531383522898237</v>
      </c>
      <c r="X70">
        <v>0.48001126126126126</v>
      </c>
      <c r="Y70" t="s">
        <v>101</v>
      </c>
      <c r="Z70" t="s">
        <v>102</v>
      </c>
      <c r="AA70" s="1">
        <f>+AE70*[1]Valuta!$D$11</f>
        <v>6954.1680999999999</v>
      </c>
      <c r="AB70" s="1">
        <f>+AF70*[1]Valuta!$D$11</f>
        <v>5443.1607999999997</v>
      </c>
      <c r="AC70" s="1">
        <f>+AG70*[1]Valuta!$D$11</f>
        <v>2164.8934999999997</v>
      </c>
      <c r="AD70" s="1">
        <f t="shared" si="21"/>
        <v>14562.222400000001</v>
      </c>
      <c r="AE70">
        <v>787</v>
      </c>
      <c r="AF70">
        <v>616</v>
      </c>
      <c r="AG70">
        <v>245</v>
      </c>
      <c r="AH70">
        <v>1648</v>
      </c>
      <c r="AI70">
        <v>9.7869537362801768</v>
      </c>
      <c r="AJ70">
        <v>4.7706846244656651</v>
      </c>
      <c r="AK70">
        <f t="shared" si="22"/>
        <v>18.843465488172782</v>
      </c>
      <c r="AL70">
        <f t="shared" si="23"/>
        <v>9.5861859474654167</v>
      </c>
      <c r="AM70">
        <f t="shared" si="24"/>
        <v>8.6021152005295196</v>
      </c>
      <c r="AN70">
        <f t="shared" si="25"/>
        <v>8.8470964854134042</v>
      </c>
      <c r="AO70">
        <f t="shared" si="26"/>
        <v>0.47754854368932037</v>
      </c>
      <c r="AP70">
        <f t="shared" si="27"/>
        <v>0.37378640776699024</v>
      </c>
      <c r="AQ70">
        <f t="shared" si="28"/>
        <v>0.14866504854368928</v>
      </c>
      <c r="AR70" t="e">
        <f>+MATCH(O70,'[1]Return t - CEO t - NO'!B682)</f>
        <v>#N/A</v>
      </c>
    </row>
    <row r="71" spans="1:44" s="3" customFormat="1" x14ac:dyDescent="0.25">
      <c r="A71" t="s">
        <v>81</v>
      </c>
      <c r="B71">
        <v>2020</v>
      </c>
      <c r="C71">
        <v>44196</v>
      </c>
      <c r="D71">
        <v>2582304</v>
      </c>
      <c r="E71">
        <f>+D71</f>
        <v>2582304</v>
      </c>
      <c r="F71">
        <f t="shared" si="19"/>
        <v>2582304000</v>
      </c>
      <c r="G71">
        <f t="shared" si="20"/>
        <v>21.671947860627718</v>
      </c>
      <c r="H71">
        <v>236042</v>
      </c>
      <c r="I71">
        <v>590692</v>
      </c>
      <c r="J71">
        <v>38175</v>
      </c>
      <c r="K71">
        <v>41629</v>
      </c>
      <c r="L71">
        <v>8.6430000000000007</v>
      </c>
      <c r="M71">
        <v>70597</v>
      </c>
      <c r="N71">
        <v>228</v>
      </c>
      <c r="O71" t="s">
        <v>82</v>
      </c>
      <c r="P71" t="s">
        <v>50</v>
      </c>
      <c r="Q71">
        <v>2003</v>
      </c>
      <c r="R71">
        <v>2023</v>
      </c>
      <c r="S71">
        <v>20</v>
      </c>
      <c r="T71"/>
      <c r="U71">
        <v>0.16172969217342675</v>
      </c>
      <c r="V71">
        <v>1.4783309788467973E-2</v>
      </c>
      <c r="W71">
        <v>0.5407453574514498</v>
      </c>
      <c r="X71">
        <v>2.5024868455613833</v>
      </c>
      <c r="Y71" t="s">
        <v>83</v>
      </c>
      <c r="Z71" t="s">
        <v>84</v>
      </c>
      <c r="AA71">
        <f>+AE71*10</f>
        <v>7900</v>
      </c>
      <c r="AB71">
        <f>+AF71*10</f>
        <v>5570</v>
      </c>
      <c r="AC71">
        <f>+AG71*10</f>
        <v>1080</v>
      </c>
      <c r="AD71">
        <f t="shared" si="21"/>
        <v>14550</v>
      </c>
      <c r="AE71">
        <v>790</v>
      </c>
      <c r="AF71">
        <v>557</v>
      </c>
      <c r="AG71">
        <v>108</v>
      </c>
      <c r="AH71">
        <v>1455</v>
      </c>
      <c r="AI71">
        <v>9.0645050237526377</v>
      </c>
      <c r="AJ71">
        <v>2.9957322735539909</v>
      </c>
      <c r="AK71">
        <f t="shared" si="22"/>
        <v>21.671947860627718</v>
      </c>
      <c r="AL71">
        <f t="shared" si="23"/>
        <v>9.5853462725996383</v>
      </c>
      <c r="AM71">
        <f t="shared" si="24"/>
        <v>8.6251503329213293</v>
      </c>
      <c r="AN71">
        <f t="shared" si="25"/>
        <v>8.9746180384551124</v>
      </c>
      <c r="AO71">
        <f t="shared" si="26"/>
        <v>0.54295532646048106</v>
      </c>
      <c r="AP71">
        <f t="shared" si="27"/>
        <v>0.38281786941580759</v>
      </c>
      <c r="AQ71">
        <f t="shared" si="28"/>
        <v>7.422680412371134E-2</v>
      </c>
      <c r="AR71" t="e">
        <f>+MATCH(O71,'[1]Return t - CEO t - NO'!B172)</f>
        <v>#N/A</v>
      </c>
    </row>
    <row r="72" spans="1:44" x14ac:dyDescent="0.25">
      <c r="A72" t="s">
        <v>120</v>
      </c>
      <c r="B72">
        <v>2019</v>
      </c>
      <c r="C72">
        <v>43830</v>
      </c>
      <c r="D72">
        <v>16725</v>
      </c>
      <c r="E72">
        <f>+D72*[1]Valuta!$D$9</f>
        <v>147474.36000000002</v>
      </c>
      <c r="F72">
        <f t="shared" si="19"/>
        <v>147474360.00000003</v>
      </c>
      <c r="G72">
        <f t="shared" si="20"/>
        <v>18.809164888125402</v>
      </c>
      <c r="H72">
        <v>8830</v>
      </c>
      <c r="I72">
        <v>3035</v>
      </c>
      <c r="J72">
        <v>998</v>
      </c>
      <c r="K72">
        <v>1920</v>
      </c>
      <c r="L72">
        <v>16.033000000000001</v>
      </c>
      <c r="M72">
        <v>12858</v>
      </c>
      <c r="N72">
        <v>228</v>
      </c>
      <c r="O72" t="s">
        <v>121</v>
      </c>
      <c r="P72" t="s">
        <v>45</v>
      </c>
      <c r="Q72">
        <v>1905</v>
      </c>
      <c r="R72">
        <v>2023</v>
      </c>
      <c r="S72">
        <v>118</v>
      </c>
      <c r="U72">
        <v>0.1130237825594564</v>
      </c>
      <c r="V72">
        <v>5.9671150971599404E-2</v>
      </c>
      <c r="W72">
        <v>7.7617047752372062E-2</v>
      </c>
      <c r="X72">
        <v>0.3437146092865232</v>
      </c>
      <c r="Y72" t="s">
        <v>101</v>
      </c>
      <c r="Z72" t="s">
        <v>102</v>
      </c>
      <c r="AA72" s="1">
        <f>+AE72*[1]Valuta!$D$9</f>
        <v>6771.9168000000009</v>
      </c>
      <c r="AB72" s="1">
        <f>+AF72*[1]Valuta!$D$9</f>
        <v>5519.8176000000003</v>
      </c>
      <c r="AC72" s="1">
        <f>+AG72*[1]Valuta!$D$9</f>
        <v>2239.6704</v>
      </c>
      <c r="AD72" s="1">
        <f t="shared" si="21"/>
        <v>14531.4048</v>
      </c>
      <c r="AE72">
        <v>768</v>
      </c>
      <c r="AF72">
        <v>626</v>
      </c>
      <c r="AG72">
        <v>254</v>
      </c>
      <c r="AH72">
        <v>1648</v>
      </c>
      <c r="AI72">
        <v>9.6824043771888366</v>
      </c>
      <c r="AJ72">
        <v>4.7706846244656651</v>
      </c>
      <c r="AK72">
        <f t="shared" si="22"/>
        <v>18.809164888125402</v>
      </c>
      <c r="AL72">
        <f t="shared" si="23"/>
        <v>9.5840674346162515</v>
      </c>
      <c r="AM72">
        <f t="shared" si="24"/>
        <v>8.6161000952469315</v>
      </c>
      <c r="AN72">
        <f t="shared" si="25"/>
        <v>8.8205394572945064</v>
      </c>
      <c r="AO72">
        <f t="shared" si="26"/>
        <v>0.46601941747572823</v>
      </c>
      <c r="AP72">
        <f t="shared" si="27"/>
        <v>0.37985436893203883</v>
      </c>
      <c r="AQ72">
        <f t="shared" si="28"/>
        <v>0.154126213592233</v>
      </c>
      <c r="AR72" t="e">
        <f>+MATCH(O72,'[1]Return t - CEO t - NO'!B684)</f>
        <v>#N/A</v>
      </c>
    </row>
    <row r="73" spans="1:44" x14ac:dyDescent="0.25">
      <c r="A73" t="s">
        <v>114</v>
      </c>
      <c r="B73">
        <v>2019</v>
      </c>
      <c r="C73">
        <v>43830</v>
      </c>
      <c r="D73">
        <v>248899</v>
      </c>
      <c r="E73">
        <f>+D73</f>
        <v>248899</v>
      </c>
      <c r="F73">
        <f t="shared" si="19"/>
        <v>248899000</v>
      </c>
      <c r="G73">
        <f t="shared" si="20"/>
        <v>19.332557749651968</v>
      </c>
      <c r="H73">
        <v>38054</v>
      </c>
      <c r="I73">
        <v>115989</v>
      </c>
      <c r="J73">
        <v>26057</v>
      </c>
      <c r="K73">
        <v>50588</v>
      </c>
      <c r="L73">
        <v>20</v>
      </c>
      <c r="M73">
        <v>113666</v>
      </c>
      <c r="N73">
        <v>228</v>
      </c>
      <c r="O73" t="s">
        <v>115</v>
      </c>
      <c r="P73" t="s">
        <v>50</v>
      </c>
      <c r="Q73">
        <v>1855</v>
      </c>
      <c r="R73">
        <v>2023</v>
      </c>
      <c r="S73">
        <v>168</v>
      </c>
      <c r="T73">
        <v>36864</v>
      </c>
      <c r="U73">
        <v>0.68473747832028176</v>
      </c>
      <c r="V73">
        <v>0.1046890505787488</v>
      </c>
      <c r="W73">
        <v>0.22924181373497793</v>
      </c>
      <c r="X73">
        <v>3.0480107216061385</v>
      </c>
      <c r="Y73" t="s">
        <v>116</v>
      </c>
      <c r="Z73" t="s">
        <v>110</v>
      </c>
      <c r="AA73">
        <f>+AE73*10</f>
        <v>6610</v>
      </c>
      <c r="AB73">
        <f>+AF73*10</f>
        <v>3730</v>
      </c>
      <c r="AC73">
        <f>+AG73*10</f>
        <v>4190</v>
      </c>
      <c r="AD73">
        <f t="shared" si="21"/>
        <v>14530</v>
      </c>
      <c r="AE73">
        <v>661</v>
      </c>
      <c r="AF73">
        <v>373</v>
      </c>
      <c r="AG73">
        <v>419</v>
      </c>
      <c r="AH73">
        <v>1453</v>
      </c>
      <c r="AI73">
        <v>9.9034875525361272</v>
      </c>
      <c r="AJ73">
        <v>5.1239639794032588</v>
      </c>
      <c r="AK73">
        <f t="shared" si="22"/>
        <v>19.332557749651968</v>
      </c>
      <c r="AL73">
        <f t="shared" si="23"/>
        <v>9.5839707565643284</v>
      </c>
      <c r="AM73">
        <f t="shared" si="24"/>
        <v>8.2241635126378618</v>
      </c>
      <c r="AN73">
        <f t="shared" si="25"/>
        <v>8.7963389328457318</v>
      </c>
      <c r="AO73">
        <f t="shared" si="26"/>
        <v>0.45492085340674465</v>
      </c>
      <c r="AP73">
        <f t="shared" si="27"/>
        <v>0.25671025464556091</v>
      </c>
      <c r="AQ73">
        <f t="shared" si="28"/>
        <v>0.28836889194769444</v>
      </c>
      <c r="AR73" t="e">
        <f>+MATCH(O73,'[1]Return t - CEO t - NO'!B644)</f>
        <v>#N/A</v>
      </c>
    </row>
    <row r="74" spans="1:44" x14ac:dyDescent="0.25">
      <c r="A74" t="s">
        <v>120</v>
      </c>
      <c r="B74">
        <v>2022</v>
      </c>
      <c r="C74">
        <v>44926</v>
      </c>
      <c r="D74">
        <v>17982</v>
      </c>
      <c r="E74">
        <f>+D74*[1]Valuta!$D$12</f>
        <v>178140.48119999998</v>
      </c>
      <c r="F74">
        <f t="shared" si="19"/>
        <v>178140481.19999999</v>
      </c>
      <c r="G74">
        <f t="shared" si="20"/>
        <v>18.998083017210561</v>
      </c>
      <c r="H74">
        <v>8587</v>
      </c>
      <c r="I74">
        <v>3889</v>
      </c>
      <c r="J74">
        <v>3714</v>
      </c>
      <c r="K74">
        <v>4678</v>
      </c>
      <c r="L74">
        <v>17.5</v>
      </c>
      <c r="M74">
        <v>23902</v>
      </c>
      <c r="N74">
        <v>228</v>
      </c>
      <c r="O74" t="s">
        <v>121</v>
      </c>
      <c r="P74" t="s">
        <v>45</v>
      </c>
      <c r="Q74">
        <v>1905</v>
      </c>
      <c r="R74">
        <v>2023</v>
      </c>
      <c r="S74">
        <v>118</v>
      </c>
      <c r="U74">
        <v>0.43251426575055318</v>
      </c>
      <c r="V74">
        <v>0.20653987320653988</v>
      </c>
      <c r="W74">
        <v>0.1553844866538365</v>
      </c>
      <c r="X74">
        <v>0.45289390939792712</v>
      </c>
      <c r="Y74" t="s">
        <v>101</v>
      </c>
      <c r="Z74" t="s">
        <v>102</v>
      </c>
      <c r="AA74" s="1">
        <f>+AE74*[1]Valuta!$D$12</f>
        <v>7251.6311999999998</v>
      </c>
      <c r="AB74" s="1">
        <f>+AF74*[1]Valuta!$D$12</f>
        <v>5706.2015999999994</v>
      </c>
      <c r="AC74" s="1">
        <f>+AG74*[1]Valuta!$D$12</f>
        <v>1347.2975999999999</v>
      </c>
      <c r="AD74" s="1">
        <f t="shared" si="21"/>
        <v>14305.1304</v>
      </c>
      <c r="AE74">
        <v>732</v>
      </c>
      <c r="AF74">
        <v>576</v>
      </c>
      <c r="AG74">
        <v>136</v>
      </c>
      <c r="AH74">
        <v>1444</v>
      </c>
      <c r="AI74">
        <v>9.7699561599116063</v>
      </c>
      <c r="AJ74">
        <v>4.7706846244656651</v>
      </c>
      <c r="AK74">
        <f t="shared" si="22"/>
        <v>18.998083017210561</v>
      </c>
      <c r="AL74">
        <f t="shared" si="23"/>
        <v>9.5683735211364755</v>
      </c>
      <c r="AM74">
        <f t="shared" si="24"/>
        <v>8.6493088623795966</v>
      </c>
      <c r="AN74">
        <f t="shared" si="25"/>
        <v>8.8889817156450164</v>
      </c>
      <c r="AO74">
        <f t="shared" si="26"/>
        <v>0.50692520775623262</v>
      </c>
      <c r="AP74">
        <f t="shared" si="27"/>
        <v>0.39889196675900274</v>
      </c>
      <c r="AQ74">
        <f t="shared" si="28"/>
        <v>9.4182825484764532E-2</v>
      </c>
      <c r="AR74" t="e">
        <f>+MATCH(O74,'[1]Return t - CEO t - NO'!B681)</f>
        <v>#N/A</v>
      </c>
    </row>
    <row r="75" spans="1:44" x14ac:dyDescent="0.25">
      <c r="A75" t="s">
        <v>81</v>
      </c>
      <c r="B75">
        <v>2018</v>
      </c>
      <c r="C75">
        <v>43465</v>
      </c>
      <c r="D75">
        <v>2634903</v>
      </c>
      <c r="E75">
        <f>+D75</f>
        <v>2634903</v>
      </c>
      <c r="F75">
        <f t="shared" si="19"/>
        <v>2634903000</v>
      </c>
      <c r="G75">
        <f t="shared" si="20"/>
        <v>21.69211220611794</v>
      </c>
      <c r="H75">
        <v>223966</v>
      </c>
      <c r="I75">
        <v>591633</v>
      </c>
      <c r="J75">
        <v>50320</v>
      </c>
      <c r="K75">
        <v>52344</v>
      </c>
      <c r="L75">
        <v>9.2249999999999996</v>
      </c>
      <c r="M75">
        <v>71734</v>
      </c>
      <c r="N75">
        <v>228</v>
      </c>
      <c r="O75" t="s">
        <v>82</v>
      </c>
      <c r="P75" t="s">
        <v>50</v>
      </c>
      <c r="Q75">
        <v>2003</v>
      </c>
      <c r="R75">
        <v>2023</v>
      </c>
      <c r="S75">
        <v>20</v>
      </c>
      <c r="U75">
        <v>0.22467695989569844</v>
      </c>
      <c r="V75">
        <v>1.9097477212633635E-2</v>
      </c>
      <c r="W75">
        <v>0.70148046951236509</v>
      </c>
      <c r="X75">
        <v>2.6416197101345742</v>
      </c>
      <c r="Y75" t="s">
        <v>83</v>
      </c>
      <c r="Z75" t="s">
        <v>84</v>
      </c>
      <c r="AA75">
        <f t="shared" ref="AA75:AC78" si="30">+AE75*10</f>
        <v>6170</v>
      </c>
      <c r="AB75">
        <f t="shared" si="30"/>
        <v>2470</v>
      </c>
      <c r="AC75">
        <f t="shared" si="30"/>
        <v>5650</v>
      </c>
      <c r="AD75">
        <f t="shared" si="21"/>
        <v>14290</v>
      </c>
      <c r="AE75">
        <v>617</v>
      </c>
      <c r="AF75">
        <v>247</v>
      </c>
      <c r="AG75">
        <v>565</v>
      </c>
      <c r="AH75">
        <v>1429</v>
      </c>
      <c r="AI75">
        <v>9.1296724689087281</v>
      </c>
      <c r="AJ75">
        <v>2.9957322735539909</v>
      </c>
      <c r="AK75">
        <f t="shared" si="22"/>
        <v>21.69211220611794</v>
      </c>
      <c r="AL75">
        <f t="shared" si="23"/>
        <v>9.5673152709239133</v>
      </c>
      <c r="AM75">
        <f t="shared" si="24"/>
        <v>7.8119734296220225</v>
      </c>
      <c r="AN75">
        <f t="shared" si="25"/>
        <v>8.727454116899434</v>
      </c>
      <c r="AO75">
        <f t="shared" si="26"/>
        <v>0.43177046885934217</v>
      </c>
      <c r="AP75">
        <f t="shared" si="27"/>
        <v>0.1728481455563331</v>
      </c>
      <c r="AQ75">
        <f t="shared" si="28"/>
        <v>0.39538138558432473</v>
      </c>
      <c r="AR75" t="e">
        <f>+MATCH(O75,'[1]Return t - CEO t - NO'!B174)</f>
        <v>#N/A</v>
      </c>
    </row>
    <row r="76" spans="1:44" x14ac:dyDescent="0.25">
      <c r="A76" t="s">
        <v>96</v>
      </c>
      <c r="B76">
        <v>2016</v>
      </c>
      <c r="C76">
        <v>42735</v>
      </c>
      <c r="D76">
        <v>1353.0050000000001</v>
      </c>
      <c r="E76">
        <f>+D76</f>
        <v>1353.0050000000001</v>
      </c>
      <c r="F76">
        <f t="shared" si="19"/>
        <v>1353005</v>
      </c>
      <c r="G76">
        <f t="shared" si="20"/>
        <v>14.117838602637597</v>
      </c>
      <c r="H76">
        <v>584.79899999999998</v>
      </c>
      <c r="I76">
        <v>61.462000000000003</v>
      </c>
      <c r="J76">
        <v>120.565</v>
      </c>
      <c r="K76">
        <v>166.68899999999999</v>
      </c>
      <c r="L76">
        <v>1.377</v>
      </c>
      <c r="M76">
        <v>2093.0010000000002</v>
      </c>
      <c r="N76">
        <v>228</v>
      </c>
      <c r="O76" t="s">
        <v>97</v>
      </c>
      <c r="P76" t="s">
        <v>50</v>
      </c>
      <c r="Q76">
        <v>1960</v>
      </c>
      <c r="R76">
        <v>2023</v>
      </c>
      <c r="S76">
        <v>63</v>
      </c>
      <c r="U76">
        <v>0.20616485322307324</v>
      </c>
      <c r="V76">
        <v>8.9109057246647264E-2</v>
      </c>
      <c r="W76">
        <v>5.7603890299144617E-2</v>
      </c>
      <c r="X76">
        <v>0.10509935892503237</v>
      </c>
      <c r="Y76" t="s">
        <v>98</v>
      </c>
      <c r="Z76" t="s">
        <v>68</v>
      </c>
      <c r="AA76">
        <f t="shared" si="30"/>
        <v>2780</v>
      </c>
      <c r="AB76">
        <f t="shared" si="30"/>
        <v>9880</v>
      </c>
      <c r="AC76">
        <f t="shared" si="30"/>
        <v>1480</v>
      </c>
      <c r="AD76">
        <f t="shared" si="21"/>
        <v>14140</v>
      </c>
      <c r="AE76">
        <v>278</v>
      </c>
      <c r="AF76">
        <v>988</v>
      </c>
      <c r="AG76">
        <v>148</v>
      </c>
      <c r="AH76">
        <v>1414</v>
      </c>
      <c r="AI76">
        <v>7.2276624987286544</v>
      </c>
      <c r="AJ76">
        <v>4.1431347263915326</v>
      </c>
      <c r="AK76">
        <f t="shared" si="22"/>
        <v>14.117838602637597</v>
      </c>
      <c r="AL76">
        <f t="shared" si="23"/>
        <v>9.5567629394505644</v>
      </c>
      <c r="AM76">
        <f t="shared" si="24"/>
        <v>9.1982677907419141</v>
      </c>
      <c r="AN76">
        <f t="shared" si="25"/>
        <v>7.9302062066846828</v>
      </c>
      <c r="AO76">
        <f t="shared" si="26"/>
        <v>0.19660537482319659</v>
      </c>
      <c r="AP76">
        <f t="shared" si="27"/>
        <v>0.69872701555869876</v>
      </c>
      <c r="AQ76">
        <f t="shared" si="28"/>
        <v>0.10466760961810467</v>
      </c>
      <c r="AR76" t="e">
        <f>+MATCH(O76,'[1]Return t - CEO t - NO'!B336)</f>
        <v>#N/A</v>
      </c>
    </row>
    <row r="77" spans="1:44" x14ac:dyDescent="0.25">
      <c r="A77" t="s">
        <v>114</v>
      </c>
      <c r="B77">
        <v>2017</v>
      </c>
      <c r="C77">
        <v>43100</v>
      </c>
      <c r="D77">
        <v>201765</v>
      </c>
      <c r="E77">
        <f>+D77</f>
        <v>201765</v>
      </c>
      <c r="F77">
        <f t="shared" si="19"/>
        <v>201765000</v>
      </c>
      <c r="G77">
        <f t="shared" si="20"/>
        <v>19.122614211792929</v>
      </c>
      <c r="H77">
        <v>57496</v>
      </c>
      <c r="I77">
        <v>51587</v>
      </c>
      <c r="J77">
        <v>27875</v>
      </c>
      <c r="K77">
        <v>49146</v>
      </c>
      <c r="L77">
        <v>31</v>
      </c>
      <c r="M77">
        <v>124756</v>
      </c>
      <c r="N77">
        <v>228</v>
      </c>
      <c r="O77" t="s">
        <v>115</v>
      </c>
      <c r="P77" t="s">
        <v>50</v>
      </c>
      <c r="Q77">
        <v>1855</v>
      </c>
      <c r="R77">
        <v>2023</v>
      </c>
      <c r="S77">
        <v>168</v>
      </c>
      <c r="T77">
        <v>36864</v>
      </c>
      <c r="U77">
        <v>0.48481633504939475</v>
      </c>
      <c r="V77">
        <v>0.13815577528312642</v>
      </c>
      <c r="W77">
        <v>0.22343614735964604</v>
      </c>
      <c r="X77">
        <v>0.89722763322665922</v>
      </c>
      <c r="Y77" t="s">
        <v>116</v>
      </c>
      <c r="Z77" t="s">
        <v>110</v>
      </c>
      <c r="AA77">
        <f t="shared" si="30"/>
        <v>6570</v>
      </c>
      <c r="AB77">
        <f t="shared" si="30"/>
        <v>4190</v>
      </c>
      <c r="AC77">
        <f t="shared" si="30"/>
        <v>3340</v>
      </c>
      <c r="AD77">
        <f t="shared" si="21"/>
        <v>14100</v>
      </c>
      <c r="AE77">
        <v>657</v>
      </c>
      <c r="AF77">
        <v>419</v>
      </c>
      <c r="AG77">
        <v>334</v>
      </c>
      <c r="AH77">
        <v>1410</v>
      </c>
      <c r="AI77">
        <v>10.341742483467284</v>
      </c>
      <c r="AJ77">
        <v>5.1239639794032588</v>
      </c>
      <c r="AK77">
        <f t="shared" si="22"/>
        <v>19.122614211792929</v>
      </c>
      <c r="AL77">
        <f t="shared" si="23"/>
        <v>9.5539300763662602</v>
      </c>
      <c r="AM77">
        <f t="shared" si="24"/>
        <v>8.3404560129161833</v>
      </c>
      <c r="AN77">
        <f t="shared" si="25"/>
        <v>8.790269111478656</v>
      </c>
      <c r="AO77">
        <f t="shared" si="26"/>
        <v>0.46595744680851064</v>
      </c>
      <c r="AP77">
        <f t="shared" si="27"/>
        <v>0.29716312056737587</v>
      </c>
      <c r="AQ77">
        <f t="shared" si="28"/>
        <v>0.23687943262411348</v>
      </c>
      <c r="AR77" t="e">
        <f>+MATCH(O77,'[1]Return t - CEO t - NO'!B646)</f>
        <v>#N/A</v>
      </c>
    </row>
    <row r="78" spans="1:44" x14ac:dyDescent="0.25">
      <c r="A78" t="s">
        <v>105</v>
      </c>
      <c r="B78">
        <v>2017</v>
      </c>
      <c r="C78">
        <v>43100</v>
      </c>
      <c r="D78">
        <v>163327</v>
      </c>
      <c r="E78">
        <f>+D78</f>
        <v>163327</v>
      </c>
      <c r="F78">
        <f t="shared" si="19"/>
        <v>163327000</v>
      </c>
      <c r="G78">
        <f t="shared" si="20"/>
        <v>18.911264884138841</v>
      </c>
      <c r="H78">
        <v>87074</v>
      </c>
      <c r="I78">
        <v>9012</v>
      </c>
      <c r="J78">
        <v>8198</v>
      </c>
      <c r="K78">
        <v>14428</v>
      </c>
      <c r="L78">
        <v>34.625</v>
      </c>
      <c r="M78">
        <v>109220</v>
      </c>
      <c r="N78">
        <v>228</v>
      </c>
      <c r="O78" t="s">
        <v>106</v>
      </c>
      <c r="P78" t="s">
        <v>50</v>
      </c>
      <c r="Q78">
        <v>1905</v>
      </c>
      <c r="R78">
        <v>2023</v>
      </c>
      <c r="S78">
        <v>118</v>
      </c>
      <c r="U78">
        <v>9.4149803615315705E-2</v>
      </c>
      <c r="V78">
        <v>5.0193783024239713E-2</v>
      </c>
      <c r="W78">
        <v>7.50595129097235E-2</v>
      </c>
      <c r="X78">
        <v>0.10349817396697063</v>
      </c>
      <c r="Y78" t="s">
        <v>101</v>
      </c>
      <c r="Z78" t="s">
        <v>102</v>
      </c>
      <c r="AA78">
        <f t="shared" si="30"/>
        <v>6390</v>
      </c>
      <c r="AB78">
        <f t="shared" si="30"/>
        <v>3550</v>
      </c>
      <c r="AC78">
        <f t="shared" si="30"/>
        <v>4100</v>
      </c>
      <c r="AD78">
        <f t="shared" si="21"/>
        <v>14040</v>
      </c>
      <c r="AE78">
        <v>639</v>
      </c>
      <c r="AF78">
        <v>355</v>
      </c>
      <c r="AG78">
        <v>410</v>
      </c>
      <c r="AH78">
        <v>1404</v>
      </c>
      <c r="AI78">
        <v>10.45233124348964</v>
      </c>
      <c r="AJ78">
        <v>4.7706846244656651</v>
      </c>
      <c r="AK78">
        <f t="shared" si="22"/>
        <v>18.911264884138841</v>
      </c>
      <c r="AL78">
        <f t="shared" si="23"/>
        <v>9.5496656775798012</v>
      </c>
      <c r="AM78">
        <f t="shared" si="24"/>
        <v>8.174702882469461</v>
      </c>
      <c r="AN78">
        <f t="shared" si="25"/>
        <v>8.7624895473715814</v>
      </c>
      <c r="AO78">
        <f t="shared" si="26"/>
        <v>0.45512820512820512</v>
      </c>
      <c r="AP78">
        <f t="shared" si="27"/>
        <v>0.25284900284900286</v>
      </c>
      <c r="AQ78">
        <f t="shared" si="28"/>
        <v>0.29202279202279202</v>
      </c>
      <c r="AR78" t="e">
        <f>+MATCH(O78,'[1]Return t - CEO t - NO'!B423)</f>
        <v>#N/A</v>
      </c>
    </row>
    <row r="79" spans="1:44" s="3" customFormat="1" x14ac:dyDescent="0.25">
      <c r="A79" t="s">
        <v>120</v>
      </c>
      <c r="B79">
        <v>2018</v>
      </c>
      <c r="C79">
        <v>43465</v>
      </c>
      <c r="D79">
        <v>16656</v>
      </c>
      <c r="E79">
        <f>+D79*[1]Valuta!$D$8</f>
        <v>144758.96160000001</v>
      </c>
      <c r="F79">
        <f t="shared" si="19"/>
        <v>144758961.60000002</v>
      </c>
      <c r="G79">
        <f t="shared" si="20"/>
        <v>18.790580583381807</v>
      </c>
      <c r="H79">
        <v>8683</v>
      </c>
      <c r="I79">
        <v>2776</v>
      </c>
      <c r="J79">
        <v>464</v>
      </c>
      <c r="K79">
        <v>1271</v>
      </c>
      <c r="L79">
        <v>15.132</v>
      </c>
      <c r="M79">
        <v>12928</v>
      </c>
      <c r="N79">
        <v>228</v>
      </c>
      <c r="O79" t="s">
        <v>121</v>
      </c>
      <c r="P79" t="s">
        <v>45</v>
      </c>
      <c r="Q79">
        <v>1905</v>
      </c>
      <c r="R79">
        <v>2023</v>
      </c>
      <c r="S79">
        <v>118</v>
      </c>
      <c r="T79"/>
      <c r="U79">
        <v>5.3437751929056775E-2</v>
      </c>
      <c r="V79">
        <v>2.7857829010566763E-2</v>
      </c>
      <c r="W79">
        <v>3.5891089108910888E-2</v>
      </c>
      <c r="X79">
        <v>0.31970517102383966</v>
      </c>
      <c r="Y79" t="s">
        <v>101</v>
      </c>
      <c r="Z79" t="s">
        <v>102</v>
      </c>
      <c r="AA79" s="1">
        <f>+AE79*[1]Valuta!$D$8</f>
        <v>7135.3931000000002</v>
      </c>
      <c r="AB79" s="1">
        <f>+AF79*[1]Valuta!$D$8</f>
        <v>4762.7228000000005</v>
      </c>
      <c r="AC79" s="1">
        <f>+AG79*[1]Valuta!$D$8</f>
        <v>2111.9373000000001</v>
      </c>
      <c r="AD79" s="1">
        <f t="shared" si="21"/>
        <v>14010.0532</v>
      </c>
      <c r="AE79">
        <v>821</v>
      </c>
      <c r="AF79">
        <v>548</v>
      </c>
      <c r="AG79">
        <v>243</v>
      </c>
      <c r="AH79">
        <v>1612</v>
      </c>
      <c r="AI79">
        <v>9.624566985752919</v>
      </c>
      <c r="AJ79">
        <v>4.7706846244656651</v>
      </c>
      <c r="AK79">
        <f t="shared" si="22"/>
        <v>18.790580583381807</v>
      </c>
      <c r="AL79">
        <f t="shared" si="23"/>
        <v>9.5475304366114955</v>
      </c>
      <c r="AM79">
        <f t="shared" si="24"/>
        <v>8.4685748004929362</v>
      </c>
      <c r="AN79">
        <f t="shared" si="25"/>
        <v>8.872822622997349</v>
      </c>
      <c r="AO79">
        <f t="shared" si="26"/>
        <v>0.5093052109181142</v>
      </c>
      <c r="AP79">
        <f t="shared" si="27"/>
        <v>0.33995037220843677</v>
      </c>
      <c r="AQ79">
        <f t="shared" si="28"/>
        <v>0.15074441687344914</v>
      </c>
      <c r="AR79" t="e">
        <f>+MATCH(O79,'[1]Return t - CEO t - NO'!B685)</f>
        <v>#N/A</v>
      </c>
    </row>
    <row r="80" spans="1:44" x14ac:dyDescent="0.25">
      <c r="A80" t="s">
        <v>96</v>
      </c>
      <c r="B80">
        <v>2022</v>
      </c>
      <c r="C80">
        <v>44926</v>
      </c>
      <c r="D80">
        <v>5874.67</v>
      </c>
      <c r="E80">
        <f>+D80</f>
        <v>5874.67</v>
      </c>
      <c r="F80">
        <f t="shared" si="19"/>
        <v>5874670</v>
      </c>
      <c r="G80">
        <f t="shared" si="20"/>
        <v>15.586160446204126</v>
      </c>
      <c r="H80">
        <v>1506.491</v>
      </c>
      <c r="I80">
        <v>1255.23</v>
      </c>
      <c r="J80">
        <v>456.55099999999999</v>
      </c>
      <c r="K80">
        <v>617.96199999999999</v>
      </c>
      <c r="L80">
        <v>2.8479999999999999</v>
      </c>
      <c r="M80">
        <v>6486.7340000000004</v>
      </c>
      <c r="N80">
        <v>228</v>
      </c>
      <c r="O80" t="s">
        <v>97</v>
      </c>
      <c r="P80" t="s">
        <v>50</v>
      </c>
      <c r="Q80">
        <v>1960</v>
      </c>
      <c r="R80">
        <v>2023</v>
      </c>
      <c r="S80">
        <v>63</v>
      </c>
      <c r="U80">
        <v>0.3030559093947458</v>
      </c>
      <c r="V80">
        <v>7.7715173788485137E-2</v>
      </c>
      <c r="W80">
        <v>7.0382260163589255E-2</v>
      </c>
      <c r="X80">
        <v>0.83321440353775766</v>
      </c>
      <c r="Y80" t="s">
        <v>98</v>
      </c>
      <c r="Z80" t="s">
        <v>68</v>
      </c>
      <c r="AA80">
        <f>+AE80*10</f>
        <v>3130</v>
      </c>
      <c r="AB80">
        <f>+AF80*10</f>
        <v>9040</v>
      </c>
      <c r="AC80">
        <f>+AG80*10</f>
        <v>1800</v>
      </c>
      <c r="AD80">
        <f t="shared" si="21"/>
        <v>13970</v>
      </c>
      <c r="AE80">
        <v>313</v>
      </c>
      <c r="AF80">
        <v>904</v>
      </c>
      <c r="AG80">
        <v>180</v>
      </c>
      <c r="AH80">
        <v>1397</v>
      </c>
      <c r="AI80">
        <v>7.9543722725318666</v>
      </c>
      <c r="AJ80">
        <v>4.1431347263915326</v>
      </c>
      <c r="AK80">
        <f t="shared" si="22"/>
        <v>15.586160446204126</v>
      </c>
      <c r="AL80">
        <f t="shared" si="23"/>
        <v>9.5446674522510069</v>
      </c>
      <c r="AM80">
        <f t="shared" si="24"/>
        <v>9.109414453386222</v>
      </c>
      <c r="AN80">
        <f t="shared" si="25"/>
        <v>8.0487882835341988</v>
      </c>
      <c r="AO80">
        <f t="shared" si="26"/>
        <v>0.22405153901216893</v>
      </c>
      <c r="AP80">
        <f t="shared" si="27"/>
        <v>0.64710093056549745</v>
      </c>
      <c r="AQ80">
        <f t="shared" si="28"/>
        <v>0.12884753042233357</v>
      </c>
      <c r="AR80" t="e">
        <f>+MATCH(O80,'[1]Return t - CEO t - NO'!B330)</f>
        <v>#N/A</v>
      </c>
    </row>
    <row r="81" spans="1:44" x14ac:dyDescent="0.25">
      <c r="A81" t="s">
        <v>122</v>
      </c>
      <c r="B81">
        <v>2021</v>
      </c>
      <c r="C81">
        <v>44561</v>
      </c>
      <c r="D81">
        <v>584.66700000000003</v>
      </c>
      <c r="E81">
        <f>+D81*[1]Valuta!$D$11</f>
        <v>5166.2930120999999</v>
      </c>
      <c r="F81">
        <f t="shared" si="19"/>
        <v>5166293.0120999999</v>
      </c>
      <c r="G81">
        <f t="shared" si="20"/>
        <v>15.457665970367421</v>
      </c>
      <c r="H81">
        <v>195.43899999999999</v>
      </c>
      <c r="I81">
        <v>77.905000000000001</v>
      </c>
      <c r="J81">
        <v>22.003</v>
      </c>
      <c r="K81">
        <v>49.552999999999997</v>
      </c>
      <c r="L81">
        <v>2.9000000000000001E-2</v>
      </c>
      <c r="M81">
        <v>113.708</v>
      </c>
      <c r="N81">
        <v>228</v>
      </c>
      <c r="O81" t="s">
        <v>123</v>
      </c>
      <c r="P81" t="s">
        <v>45</v>
      </c>
      <c r="Q81">
        <v>2009</v>
      </c>
      <c r="R81">
        <v>2023</v>
      </c>
      <c r="S81">
        <v>14</v>
      </c>
      <c r="U81">
        <v>0.11258244260357451</v>
      </c>
      <c r="V81">
        <v>3.7633387894305648E-2</v>
      </c>
      <c r="W81">
        <v>0.19350441481689942</v>
      </c>
      <c r="X81">
        <v>0.39861542476169037</v>
      </c>
      <c r="Y81" t="s">
        <v>71</v>
      </c>
      <c r="Z81" t="s">
        <v>72</v>
      </c>
      <c r="AA81" s="1">
        <f>+AE81*[1]Valuta!$D$11</f>
        <v>4276.7691999999997</v>
      </c>
      <c r="AB81" s="1">
        <f>+AF81*[1]Valuta!$D$11</f>
        <v>9525.5313999999998</v>
      </c>
      <c r="AC81" s="1">
        <f>+AG81*[1]Valuta!$D$11</f>
        <v>150.21709999999999</v>
      </c>
      <c r="AD81" s="1">
        <f t="shared" si="21"/>
        <v>13952.517699999999</v>
      </c>
      <c r="AE81">
        <v>484</v>
      </c>
      <c r="AF81">
        <v>1078</v>
      </c>
      <c r="AG81">
        <v>17</v>
      </c>
      <c r="AH81">
        <v>1579</v>
      </c>
      <c r="AI81">
        <v>3.3672958299864741</v>
      </c>
      <c r="AJ81">
        <v>2.6390573296152584</v>
      </c>
      <c r="AK81">
        <f t="shared" si="22"/>
        <v>15.457665970367421</v>
      </c>
      <c r="AL81">
        <f t="shared" si="23"/>
        <v>9.543415251251643</v>
      </c>
      <c r="AM81">
        <f t="shared" si="24"/>
        <v>9.1617309884649423</v>
      </c>
      <c r="AN81">
        <f t="shared" si="25"/>
        <v>8.3609531437126314</v>
      </c>
      <c r="AO81">
        <f t="shared" si="26"/>
        <v>0.30652311589613679</v>
      </c>
      <c r="AP81">
        <f t="shared" si="27"/>
        <v>0.68271057631412291</v>
      </c>
      <c r="AQ81">
        <f t="shared" si="28"/>
        <v>1.0766307789740342E-2</v>
      </c>
      <c r="AR81" t="e">
        <f>+MATCH(O81,'[1]Return t - CEO t - NO'!B482)</f>
        <v>#N/A</v>
      </c>
    </row>
    <row r="82" spans="1:44" x14ac:dyDescent="0.25">
      <c r="A82" t="s">
        <v>111</v>
      </c>
      <c r="B82">
        <v>2017</v>
      </c>
      <c r="C82">
        <v>43100</v>
      </c>
      <c r="D82">
        <v>800.2</v>
      </c>
      <c r="E82">
        <f>+D82*[1]Valuta!$D$7</f>
        <v>6594.5282200000001</v>
      </c>
      <c r="F82">
        <f t="shared" si="19"/>
        <v>6594528.2199999997</v>
      </c>
      <c r="G82">
        <f t="shared" si="20"/>
        <v>15.701750805562599</v>
      </c>
      <c r="H82">
        <v>448.9</v>
      </c>
      <c r="I82">
        <v>1E-3</v>
      </c>
      <c r="J82">
        <v>-127.2</v>
      </c>
      <c r="K82">
        <v>19.8</v>
      </c>
      <c r="L82">
        <v>0.505</v>
      </c>
      <c r="M82">
        <v>272.39999999999998</v>
      </c>
      <c r="N82">
        <v>228</v>
      </c>
      <c r="O82" t="s">
        <v>112</v>
      </c>
      <c r="P82" t="s">
        <v>45</v>
      </c>
      <c r="Q82">
        <v>1996</v>
      </c>
      <c r="R82">
        <v>2023</v>
      </c>
      <c r="S82">
        <v>27</v>
      </c>
      <c r="T82">
        <v>38846</v>
      </c>
      <c r="U82">
        <v>-0.28335932278903991</v>
      </c>
      <c r="V82">
        <v>-0.15896025993501625</v>
      </c>
      <c r="W82">
        <v>-0.46696035242290757</v>
      </c>
      <c r="X82">
        <v>2.2276676319893072E-6</v>
      </c>
      <c r="Y82" t="s">
        <v>113</v>
      </c>
      <c r="Z82" t="s">
        <v>68</v>
      </c>
      <c r="AA82" s="1">
        <f>+AE82*[1]Valuta!$D$7</f>
        <v>6461.0223999999998</v>
      </c>
      <c r="AB82" s="1">
        <f>+AF82*[1]Valuta!$D$7</f>
        <v>5908.8687</v>
      </c>
      <c r="AC82" s="1">
        <f>+AG82*[1]Valuta!$D$7</f>
        <v>1574.0500999999999</v>
      </c>
      <c r="AD82" s="1">
        <f t="shared" si="21"/>
        <v>13943.941200000001</v>
      </c>
      <c r="AE82">
        <v>784</v>
      </c>
      <c r="AF82">
        <v>717</v>
      </c>
      <c r="AG82">
        <v>191</v>
      </c>
      <c r="AH82">
        <v>1692</v>
      </c>
      <c r="AI82">
        <v>6.2245584292753602</v>
      </c>
      <c r="AJ82">
        <v>3.2958368660043291</v>
      </c>
      <c r="AK82">
        <f t="shared" si="22"/>
        <v>15.701750805562599</v>
      </c>
      <c r="AL82">
        <f t="shared" si="23"/>
        <v>9.542800370323496</v>
      </c>
      <c r="AM82">
        <f t="shared" si="24"/>
        <v>8.6842096707569478</v>
      </c>
      <c r="AN82">
        <f t="shared" si="25"/>
        <v>8.7735428505077344</v>
      </c>
      <c r="AO82">
        <f t="shared" si="26"/>
        <v>0.46335697399527181</v>
      </c>
      <c r="AP82">
        <f t="shared" si="27"/>
        <v>0.42375886524822692</v>
      </c>
      <c r="AQ82">
        <f t="shared" si="28"/>
        <v>0.11288416075650116</v>
      </c>
      <c r="AR82" t="e">
        <f>+MATCH(O82,'[1]Return t - CEO t - NO'!B566)</f>
        <v>#N/A</v>
      </c>
    </row>
    <row r="83" spans="1:44" x14ac:dyDescent="0.25">
      <c r="A83" t="s">
        <v>99</v>
      </c>
      <c r="B83">
        <v>2021</v>
      </c>
      <c r="C83">
        <v>44561</v>
      </c>
      <c r="D83">
        <v>41850</v>
      </c>
      <c r="E83">
        <f>+D83</f>
        <v>41850</v>
      </c>
      <c r="F83">
        <f t="shared" si="19"/>
        <v>41850000</v>
      </c>
      <c r="G83">
        <f t="shared" si="20"/>
        <v>17.549602354899758</v>
      </c>
      <c r="H83">
        <v>19789</v>
      </c>
      <c r="I83">
        <v>8409</v>
      </c>
      <c r="J83">
        <v>5716</v>
      </c>
      <c r="K83">
        <v>7479</v>
      </c>
      <c r="L83">
        <v>7.0739999999999998</v>
      </c>
      <c r="M83">
        <v>33083</v>
      </c>
      <c r="N83">
        <v>228</v>
      </c>
      <c r="O83" t="s">
        <v>100</v>
      </c>
      <c r="P83" t="s">
        <v>50</v>
      </c>
      <c r="Q83">
        <v>1904</v>
      </c>
      <c r="R83">
        <v>2023</v>
      </c>
      <c r="S83">
        <v>119</v>
      </c>
      <c r="U83">
        <v>0.288847339430997</v>
      </c>
      <c r="V83">
        <v>0.13658303464755078</v>
      </c>
      <c r="W83">
        <v>0.17277755947163195</v>
      </c>
      <c r="X83">
        <v>0.42493304361008644</v>
      </c>
      <c r="Y83" t="s">
        <v>101</v>
      </c>
      <c r="Z83" t="s">
        <v>102</v>
      </c>
      <c r="AA83">
        <f>+AE83*10</f>
        <v>8610</v>
      </c>
      <c r="AB83">
        <f>+AF83*10</f>
        <v>4230</v>
      </c>
      <c r="AC83">
        <f>+AG83*10</f>
        <v>1080</v>
      </c>
      <c r="AD83">
        <f t="shared" si="21"/>
        <v>13920</v>
      </c>
      <c r="AE83">
        <v>861</v>
      </c>
      <c r="AF83">
        <v>423</v>
      </c>
      <c r="AG83">
        <v>108</v>
      </c>
      <c r="AH83">
        <v>1392</v>
      </c>
      <c r="AI83">
        <v>8.8641813697654257</v>
      </c>
      <c r="AJ83">
        <v>4.7791234931115296</v>
      </c>
      <c r="AK83">
        <f t="shared" si="22"/>
        <v>17.549602354899758</v>
      </c>
      <c r="AL83">
        <f t="shared" si="23"/>
        <v>9.5410819338884103</v>
      </c>
      <c r="AM83">
        <f t="shared" si="24"/>
        <v>8.3499572720403243</v>
      </c>
      <c r="AN83">
        <f t="shared" si="25"/>
        <v>9.0606795974217764</v>
      </c>
      <c r="AO83">
        <f t="shared" si="26"/>
        <v>0.61853448275862066</v>
      </c>
      <c r="AP83">
        <f t="shared" si="27"/>
        <v>0.30387931034482757</v>
      </c>
      <c r="AQ83">
        <f t="shared" si="28"/>
        <v>7.7586206896551727E-2</v>
      </c>
      <c r="AR83" t="e">
        <f>+MATCH(O83,'[1]Return t - CEO t - NO'!B211)</f>
        <v>#N/A</v>
      </c>
    </row>
    <row r="84" spans="1:44" x14ac:dyDescent="0.25">
      <c r="A84" t="s">
        <v>75</v>
      </c>
      <c r="B84">
        <v>2021</v>
      </c>
      <c r="C84">
        <v>44561</v>
      </c>
      <c r="D84">
        <v>3090</v>
      </c>
      <c r="E84">
        <f>+D84*[1]Valuta!$D$11</f>
        <v>27304.166999999998</v>
      </c>
      <c r="F84">
        <f t="shared" si="19"/>
        <v>27304166.999999996</v>
      </c>
      <c r="G84">
        <f t="shared" si="20"/>
        <v>17.12254988586993</v>
      </c>
      <c r="H84">
        <v>492</v>
      </c>
      <c r="I84">
        <v>1204</v>
      </c>
      <c r="J84">
        <v>102</v>
      </c>
      <c r="K84">
        <v>249</v>
      </c>
      <c r="L84">
        <v>2.5999999999999999E-2</v>
      </c>
      <c r="M84">
        <v>565</v>
      </c>
      <c r="N84">
        <v>228</v>
      </c>
      <c r="O84" t="s">
        <v>76</v>
      </c>
      <c r="P84" t="s">
        <v>45</v>
      </c>
      <c r="Q84">
        <v>2005</v>
      </c>
      <c r="R84">
        <v>2023</v>
      </c>
      <c r="S84">
        <v>18</v>
      </c>
      <c r="U84">
        <v>0.2073170731707317</v>
      </c>
      <c r="V84">
        <v>3.3009708737864081E-2</v>
      </c>
      <c r="W84">
        <v>0.18053097345132743</v>
      </c>
      <c r="X84">
        <v>2.4471544715447155</v>
      </c>
      <c r="Y84" t="s">
        <v>71</v>
      </c>
      <c r="Z84" t="s">
        <v>72</v>
      </c>
      <c r="AA84" s="1">
        <f>+AE84*[1]Valuta!$D$11</f>
        <v>5010.1821</v>
      </c>
      <c r="AB84" s="1">
        <f>+AF84*[1]Valuta!$D$11</f>
        <v>7095.5488999999998</v>
      </c>
      <c r="AC84" s="1">
        <f>+AG84*[1]Valuta!$D$11</f>
        <v>1811.4414999999999</v>
      </c>
      <c r="AD84" s="1">
        <f t="shared" si="21"/>
        <v>13917.172500000001</v>
      </c>
      <c r="AE84">
        <v>567</v>
      </c>
      <c r="AF84">
        <v>803</v>
      </c>
      <c r="AG84">
        <v>205</v>
      </c>
      <c r="AH84">
        <v>1575</v>
      </c>
      <c r="AI84">
        <v>3.2580965380214821</v>
      </c>
      <c r="AJ84">
        <v>2.8903717578961645</v>
      </c>
      <c r="AK84">
        <f t="shared" si="22"/>
        <v>17.12254988586993</v>
      </c>
      <c r="AL84">
        <f t="shared" si="23"/>
        <v>9.5408787882557338</v>
      </c>
      <c r="AM84">
        <f t="shared" si="24"/>
        <v>8.8672229509427627</v>
      </c>
      <c r="AN84">
        <f t="shared" si="25"/>
        <v>8.5192275407237528</v>
      </c>
      <c r="AO84">
        <f t="shared" si="26"/>
        <v>0.36</v>
      </c>
      <c r="AP84">
        <f t="shared" si="27"/>
        <v>0.50984126984126976</v>
      </c>
      <c r="AQ84">
        <f t="shared" si="28"/>
        <v>0.13015873015873014</v>
      </c>
      <c r="AR84">
        <f>+MATCH(O84,'[1]Return t - CEO t - NO'!B115)</f>
        <v>1</v>
      </c>
    </row>
    <row r="85" spans="1:44" x14ac:dyDescent="0.25">
      <c r="A85" t="s">
        <v>114</v>
      </c>
      <c r="B85">
        <v>2015</v>
      </c>
      <c r="C85">
        <v>42369</v>
      </c>
      <c r="D85">
        <v>204909</v>
      </c>
      <c r="E85">
        <f t="shared" ref="E85:E92" si="31">+D85</f>
        <v>204909</v>
      </c>
      <c r="F85">
        <f t="shared" si="19"/>
        <v>204909000</v>
      </c>
      <c r="G85">
        <f t="shared" si="20"/>
        <v>19.138076536109804</v>
      </c>
      <c r="H85">
        <v>58467</v>
      </c>
      <c r="I85">
        <v>63802</v>
      </c>
      <c r="J85">
        <v>25813</v>
      </c>
      <c r="K85">
        <v>44118</v>
      </c>
      <c r="L85">
        <v>37.661000000000001</v>
      </c>
      <c r="M85">
        <v>128175</v>
      </c>
      <c r="N85">
        <v>228</v>
      </c>
      <c r="O85" t="s">
        <v>115</v>
      </c>
      <c r="P85" t="s">
        <v>50</v>
      </c>
      <c r="Q85">
        <v>1855</v>
      </c>
      <c r="R85">
        <v>2023</v>
      </c>
      <c r="S85">
        <v>168</v>
      </c>
      <c r="T85">
        <v>36864</v>
      </c>
      <c r="U85">
        <v>0.44149691278841058</v>
      </c>
      <c r="V85">
        <v>0.12597299288952657</v>
      </c>
      <c r="W85">
        <v>0.20138872635069241</v>
      </c>
      <c r="X85">
        <v>1.0912480544580703</v>
      </c>
      <c r="Y85" t="s">
        <v>116</v>
      </c>
      <c r="Z85" t="s">
        <v>110</v>
      </c>
      <c r="AA85">
        <f t="shared" ref="AA85:AC92" si="32">+AE85*10</f>
        <v>4250</v>
      </c>
      <c r="AB85">
        <f t="shared" si="32"/>
        <v>2750</v>
      </c>
      <c r="AC85">
        <f t="shared" si="32"/>
        <v>6880</v>
      </c>
      <c r="AD85">
        <f t="shared" si="21"/>
        <v>13880</v>
      </c>
      <c r="AE85">
        <v>425</v>
      </c>
      <c r="AF85">
        <v>275</v>
      </c>
      <c r="AG85">
        <v>688</v>
      </c>
      <c r="AH85">
        <v>1388</v>
      </c>
      <c r="AI85">
        <v>10.536380355230888</v>
      </c>
      <c r="AJ85">
        <v>5.1239639794032588</v>
      </c>
      <c r="AK85">
        <f t="shared" si="22"/>
        <v>19.138076536109804</v>
      </c>
      <c r="AL85">
        <f t="shared" si="23"/>
        <v>9.538204234060796</v>
      </c>
      <c r="AM85">
        <f t="shared" si="24"/>
        <v>7.9193561906606167</v>
      </c>
      <c r="AN85">
        <f t="shared" si="25"/>
        <v>8.3546742619184631</v>
      </c>
      <c r="AO85">
        <f t="shared" si="26"/>
        <v>0.30619596541786742</v>
      </c>
      <c r="AP85">
        <f t="shared" si="27"/>
        <v>0.19812680115273776</v>
      </c>
      <c r="AQ85">
        <f t="shared" si="28"/>
        <v>0.49567723342939479</v>
      </c>
      <c r="AR85" t="e">
        <f>+MATCH(O85,'[1]Return t - CEO t - NO'!B648)</f>
        <v>#N/A</v>
      </c>
    </row>
    <row r="86" spans="1:44" x14ac:dyDescent="0.25">
      <c r="A86" t="s">
        <v>61</v>
      </c>
      <c r="B86">
        <v>2019</v>
      </c>
      <c r="C86">
        <v>43830</v>
      </c>
      <c r="D86">
        <v>7988</v>
      </c>
      <c r="E86">
        <f t="shared" si="31"/>
        <v>7988</v>
      </c>
      <c r="F86">
        <f t="shared" si="19"/>
        <v>7988000</v>
      </c>
      <c r="G86">
        <f t="shared" si="20"/>
        <v>15.893450973517844</v>
      </c>
      <c r="H86">
        <v>1223</v>
      </c>
      <c r="I86">
        <v>4814</v>
      </c>
      <c r="J86">
        <v>512</v>
      </c>
      <c r="K86">
        <v>1484</v>
      </c>
      <c r="L86">
        <v>2.2829999999999999</v>
      </c>
      <c r="M86">
        <v>3987</v>
      </c>
      <c r="N86">
        <v>228</v>
      </c>
      <c r="O86" t="s">
        <v>62</v>
      </c>
      <c r="P86" t="s">
        <v>50</v>
      </c>
      <c r="Q86">
        <v>1995</v>
      </c>
      <c r="R86">
        <v>2023</v>
      </c>
      <c r="S86">
        <v>28</v>
      </c>
      <c r="T86">
        <v>43763</v>
      </c>
      <c r="U86">
        <v>0.41864268192968113</v>
      </c>
      <c r="V86">
        <v>6.409614421632448E-2</v>
      </c>
      <c r="W86">
        <v>0.12841735640832705</v>
      </c>
      <c r="X86">
        <v>3.9362224039247753</v>
      </c>
      <c r="Y86" t="s">
        <v>63</v>
      </c>
      <c r="Z86" t="s">
        <v>64</v>
      </c>
      <c r="AA86">
        <f t="shared" si="32"/>
        <v>4410</v>
      </c>
      <c r="AB86">
        <f t="shared" si="32"/>
        <v>8180</v>
      </c>
      <c r="AC86">
        <f t="shared" si="32"/>
        <v>1210</v>
      </c>
      <c r="AD86">
        <f t="shared" si="21"/>
        <v>13800</v>
      </c>
      <c r="AE86">
        <v>441</v>
      </c>
      <c r="AF86">
        <v>818</v>
      </c>
      <c r="AG86">
        <v>121</v>
      </c>
      <c r="AH86">
        <v>1380</v>
      </c>
      <c r="AI86">
        <v>7.7332456465297952</v>
      </c>
      <c r="AJ86">
        <v>3.3322045101752038</v>
      </c>
      <c r="AK86">
        <f t="shared" si="22"/>
        <v>15.893450973517844</v>
      </c>
      <c r="AL86">
        <f t="shared" si="23"/>
        <v>9.532423871145296</v>
      </c>
      <c r="AM86">
        <f t="shared" si="24"/>
        <v>9.0094474295967935</v>
      </c>
      <c r="AN86">
        <f t="shared" si="25"/>
        <v>8.3916299684408919</v>
      </c>
      <c r="AO86">
        <f t="shared" si="26"/>
        <v>0.31956521739130433</v>
      </c>
      <c r="AP86">
        <f t="shared" si="27"/>
        <v>0.59275362318840574</v>
      </c>
      <c r="AQ86">
        <f t="shared" si="28"/>
        <v>8.7681159420289853E-2</v>
      </c>
      <c r="AR86" t="e">
        <f>+MATCH(O86,'[1]Return t - CEO t - NO'!B588)</f>
        <v>#N/A</v>
      </c>
    </row>
    <row r="87" spans="1:44" x14ac:dyDescent="0.25">
      <c r="A87" t="s">
        <v>90</v>
      </c>
      <c r="B87">
        <v>2019</v>
      </c>
      <c r="C87">
        <v>43830</v>
      </c>
      <c r="D87">
        <v>2271.1750000000002</v>
      </c>
      <c r="E87">
        <f t="shared" si="31"/>
        <v>2271.1750000000002</v>
      </c>
      <c r="F87">
        <f t="shared" si="19"/>
        <v>2271175</v>
      </c>
      <c r="G87">
        <f t="shared" si="20"/>
        <v>14.635807876683346</v>
      </c>
      <c r="H87">
        <v>691.09400000000005</v>
      </c>
      <c r="I87">
        <v>39.143000000000001</v>
      </c>
      <c r="J87">
        <v>362.67399999999998</v>
      </c>
      <c r="K87">
        <v>401.64499999999998</v>
      </c>
      <c r="L87">
        <v>0.27500000000000002</v>
      </c>
      <c r="M87">
        <v>1374.624</v>
      </c>
      <c r="N87">
        <v>228</v>
      </c>
      <c r="O87" t="s">
        <v>91</v>
      </c>
      <c r="P87" t="s">
        <v>50</v>
      </c>
      <c r="Q87">
        <v>2001</v>
      </c>
      <c r="R87">
        <v>2023</v>
      </c>
      <c r="S87">
        <v>22</v>
      </c>
      <c r="U87">
        <v>0.52478244638211291</v>
      </c>
      <c r="V87">
        <v>0.15968562528206762</v>
      </c>
      <c r="W87">
        <v>0.26383505598621876</v>
      </c>
      <c r="X87">
        <v>5.6639183671106964E-2</v>
      </c>
      <c r="Y87" t="s">
        <v>92</v>
      </c>
      <c r="Z87" t="s">
        <v>84</v>
      </c>
      <c r="AA87">
        <f t="shared" si="32"/>
        <v>6860</v>
      </c>
      <c r="AB87">
        <f t="shared" si="32"/>
        <v>6620</v>
      </c>
      <c r="AC87">
        <f t="shared" si="32"/>
        <v>240</v>
      </c>
      <c r="AD87">
        <f t="shared" si="21"/>
        <v>13720</v>
      </c>
      <c r="AE87">
        <v>686</v>
      </c>
      <c r="AF87">
        <v>662</v>
      </c>
      <c r="AG87">
        <v>24</v>
      </c>
      <c r="AH87">
        <v>1372</v>
      </c>
      <c r="AI87">
        <v>5.6167710976665717</v>
      </c>
      <c r="AJ87">
        <v>3.0910424533583161</v>
      </c>
      <c r="AK87">
        <f t="shared" si="22"/>
        <v>14.635807876683346</v>
      </c>
      <c r="AL87">
        <f t="shared" si="23"/>
        <v>9.5266099012798762</v>
      </c>
      <c r="AM87">
        <f t="shared" si="24"/>
        <v>8.7978506489310533</v>
      </c>
      <c r="AN87">
        <f t="shared" si="25"/>
        <v>8.8334627207199308</v>
      </c>
      <c r="AO87">
        <f t="shared" si="26"/>
        <v>0.5</v>
      </c>
      <c r="AP87">
        <f t="shared" si="27"/>
        <v>0.48250728862973763</v>
      </c>
      <c r="AQ87">
        <f t="shared" si="28"/>
        <v>1.7492711370262391E-2</v>
      </c>
      <c r="AR87">
        <f>+MATCH(O87,'[1]Return t - CEO t - NO'!B5)</f>
        <v>1</v>
      </c>
    </row>
    <row r="88" spans="1:44" x14ac:dyDescent="0.25">
      <c r="A88" t="s">
        <v>81</v>
      </c>
      <c r="B88">
        <v>2017</v>
      </c>
      <c r="C88">
        <v>43100</v>
      </c>
      <c r="D88">
        <v>2359860</v>
      </c>
      <c r="E88">
        <f t="shared" si="31"/>
        <v>2359860</v>
      </c>
      <c r="F88">
        <f t="shared" si="19"/>
        <v>2359860000</v>
      </c>
      <c r="G88">
        <f t="shared" si="20"/>
        <v>21.581868132190412</v>
      </c>
      <c r="H88">
        <v>203685</v>
      </c>
      <c r="I88">
        <v>584126</v>
      </c>
      <c r="J88">
        <v>44132</v>
      </c>
      <c r="K88">
        <v>46006</v>
      </c>
      <c r="L88">
        <v>8.5440000000000005</v>
      </c>
      <c r="M88">
        <v>67558</v>
      </c>
      <c r="N88">
        <v>228</v>
      </c>
      <c r="O88" t="s">
        <v>82</v>
      </c>
      <c r="P88" t="s">
        <v>50</v>
      </c>
      <c r="Q88">
        <v>2003</v>
      </c>
      <c r="R88">
        <v>2023</v>
      </c>
      <c r="S88">
        <v>20</v>
      </c>
      <c r="U88">
        <v>0.21666789405209025</v>
      </c>
      <c r="V88">
        <v>1.8701109387845041E-2</v>
      </c>
      <c r="W88">
        <v>0.65324609964771008</v>
      </c>
      <c r="X88">
        <v>2.8677909517146576</v>
      </c>
      <c r="Y88" t="s">
        <v>83</v>
      </c>
      <c r="Z88" t="s">
        <v>84</v>
      </c>
      <c r="AA88">
        <f t="shared" si="32"/>
        <v>5960</v>
      </c>
      <c r="AB88">
        <f t="shared" si="32"/>
        <v>2270</v>
      </c>
      <c r="AC88">
        <f t="shared" si="32"/>
        <v>5410</v>
      </c>
      <c r="AD88">
        <f t="shared" si="21"/>
        <v>13640</v>
      </c>
      <c r="AE88">
        <v>596</v>
      </c>
      <c r="AF88">
        <v>227</v>
      </c>
      <c r="AG88">
        <v>541</v>
      </c>
      <c r="AH88">
        <v>1364</v>
      </c>
      <c r="AI88">
        <v>9.0529845611999757</v>
      </c>
      <c r="AJ88">
        <v>2.9957322735539909</v>
      </c>
      <c r="AK88">
        <f t="shared" si="22"/>
        <v>21.581868132190412</v>
      </c>
      <c r="AL88">
        <f t="shared" si="23"/>
        <v>9.5207619313974536</v>
      </c>
      <c r="AM88">
        <f t="shared" si="24"/>
        <v>7.7275351104754479</v>
      </c>
      <c r="AN88">
        <f t="shared" si="25"/>
        <v>8.6928257600593959</v>
      </c>
      <c r="AO88">
        <f t="shared" si="26"/>
        <v>0.43695014662756598</v>
      </c>
      <c r="AP88">
        <f t="shared" si="27"/>
        <v>0.16642228739002932</v>
      </c>
      <c r="AQ88">
        <f t="shared" si="28"/>
        <v>0.39662756598240467</v>
      </c>
      <c r="AR88" t="e">
        <f>+MATCH(O88,'[1]Return t - CEO t - NO'!B175)</f>
        <v>#N/A</v>
      </c>
    </row>
    <row r="89" spans="1:44" x14ac:dyDescent="0.25">
      <c r="A89" t="s">
        <v>99</v>
      </c>
      <c r="B89">
        <v>2020</v>
      </c>
      <c r="C89">
        <v>44196</v>
      </c>
      <c r="D89">
        <v>30888</v>
      </c>
      <c r="E89">
        <f t="shared" si="31"/>
        <v>30888</v>
      </c>
      <c r="F89">
        <f t="shared" si="19"/>
        <v>30888000</v>
      </c>
      <c r="G89">
        <f t="shared" si="20"/>
        <v>17.245878316926209</v>
      </c>
      <c r="H89">
        <v>12528</v>
      </c>
      <c r="I89">
        <v>7189</v>
      </c>
      <c r="J89">
        <v>975</v>
      </c>
      <c r="K89">
        <v>2625</v>
      </c>
      <c r="L89">
        <v>6.8559999999999999</v>
      </c>
      <c r="M89">
        <v>24025</v>
      </c>
      <c r="N89">
        <v>228</v>
      </c>
      <c r="O89" t="s">
        <v>100</v>
      </c>
      <c r="P89" t="s">
        <v>50</v>
      </c>
      <c r="Q89">
        <v>1904</v>
      </c>
      <c r="R89">
        <v>2023</v>
      </c>
      <c r="S89">
        <v>119</v>
      </c>
      <c r="U89">
        <v>7.7825670498084296E-2</v>
      </c>
      <c r="V89">
        <v>3.1565656565656568E-2</v>
      </c>
      <c r="W89">
        <v>4.0582726326742979E-2</v>
      </c>
      <c r="X89">
        <v>0.57383461047254147</v>
      </c>
      <c r="Y89" t="s">
        <v>101</v>
      </c>
      <c r="Z89" t="s">
        <v>102</v>
      </c>
      <c r="AA89">
        <f t="shared" si="32"/>
        <v>5610</v>
      </c>
      <c r="AB89">
        <f t="shared" si="32"/>
        <v>6730</v>
      </c>
      <c r="AC89">
        <f t="shared" si="32"/>
        <v>1120</v>
      </c>
      <c r="AD89">
        <f t="shared" si="21"/>
        <v>13460</v>
      </c>
      <c r="AE89">
        <v>561</v>
      </c>
      <c r="AF89">
        <v>673</v>
      </c>
      <c r="AG89">
        <v>112</v>
      </c>
      <c r="AH89">
        <v>1346</v>
      </c>
      <c r="AI89">
        <v>8.8328794602776153</v>
      </c>
      <c r="AJ89">
        <v>4.7791234931115296</v>
      </c>
      <c r="AK89">
        <f t="shared" si="22"/>
        <v>17.245878316926209</v>
      </c>
      <c r="AL89">
        <f t="shared" si="23"/>
        <v>9.5074776031987192</v>
      </c>
      <c r="AM89">
        <f t="shared" si="24"/>
        <v>8.8143304226387738</v>
      </c>
      <c r="AN89">
        <f t="shared" si="25"/>
        <v>8.6323059985167419</v>
      </c>
      <c r="AO89">
        <f t="shared" si="26"/>
        <v>0.41679049034175336</v>
      </c>
      <c r="AP89">
        <f t="shared" si="27"/>
        <v>0.5</v>
      </c>
      <c r="AQ89">
        <f t="shared" si="28"/>
        <v>8.3209509658246653E-2</v>
      </c>
      <c r="AR89" t="e">
        <f>+MATCH(O89,'[1]Return t - CEO t - NO'!B212)</f>
        <v>#N/A</v>
      </c>
    </row>
    <row r="90" spans="1:44" x14ac:dyDescent="0.25">
      <c r="A90" t="s">
        <v>124</v>
      </c>
      <c r="B90">
        <v>2018</v>
      </c>
      <c r="C90">
        <v>43465</v>
      </c>
      <c r="D90">
        <v>52509</v>
      </c>
      <c r="E90">
        <f t="shared" si="31"/>
        <v>52509</v>
      </c>
      <c r="F90">
        <f t="shared" si="19"/>
        <v>52509000</v>
      </c>
      <c r="G90">
        <f t="shared" si="20"/>
        <v>17.776495141441082</v>
      </c>
      <c r="H90">
        <v>33629</v>
      </c>
      <c r="I90">
        <v>4775</v>
      </c>
      <c r="J90">
        <v>4767</v>
      </c>
      <c r="K90">
        <v>5975</v>
      </c>
      <c r="L90">
        <v>18.510000000000002</v>
      </c>
      <c r="M90">
        <v>40629</v>
      </c>
      <c r="N90">
        <v>228</v>
      </c>
      <c r="O90" t="s">
        <v>125</v>
      </c>
      <c r="P90" t="s">
        <v>50</v>
      </c>
      <c r="Q90">
        <v>1904</v>
      </c>
      <c r="R90">
        <v>2023</v>
      </c>
      <c r="S90">
        <v>119</v>
      </c>
      <c r="T90">
        <v>39427</v>
      </c>
      <c r="U90">
        <v>0.1417526539593803</v>
      </c>
      <c r="V90">
        <v>9.0784436953665087E-2</v>
      </c>
      <c r="W90">
        <v>0.11732998597061213</v>
      </c>
      <c r="X90">
        <v>0.14199054387582147</v>
      </c>
      <c r="Y90" t="s">
        <v>55</v>
      </c>
      <c r="Z90" t="s">
        <v>56</v>
      </c>
      <c r="AA90">
        <f t="shared" si="32"/>
        <v>6710</v>
      </c>
      <c r="AB90">
        <f t="shared" si="32"/>
        <v>6320</v>
      </c>
      <c r="AC90">
        <f t="shared" si="32"/>
        <v>340</v>
      </c>
      <c r="AD90">
        <f t="shared" si="21"/>
        <v>13370</v>
      </c>
      <c r="AE90">
        <v>671</v>
      </c>
      <c r="AF90">
        <v>632</v>
      </c>
      <c r="AG90">
        <v>34</v>
      </c>
      <c r="AH90">
        <v>1337</v>
      </c>
      <c r="AI90">
        <v>9.8260664055675431</v>
      </c>
      <c r="AJ90">
        <v>4.7791234931115296</v>
      </c>
      <c r="AK90">
        <f t="shared" si="22"/>
        <v>17.776495141441082</v>
      </c>
      <c r="AL90">
        <f t="shared" si="23"/>
        <v>9.5007686700959884</v>
      </c>
      <c r="AM90">
        <f t="shared" si="24"/>
        <v>8.7514744871409036</v>
      </c>
      <c r="AN90">
        <f t="shared" si="25"/>
        <v>8.8113542299657279</v>
      </c>
      <c r="AO90">
        <f t="shared" si="26"/>
        <v>0.5018698578908003</v>
      </c>
      <c r="AP90">
        <f t="shared" si="27"/>
        <v>0.47270007479431564</v>
      </c>
      <c r="AQ90">
        <f t="shared" si="28"/>
        <v>2.5430067314884067E-2</v>
      </c>
      <c r="AR90" t="e">
        <f>+MATCH(O90,'[1]Return t - CEO t - NO'!B469)</f>
        <v>#N/A</v>
      </c>
    </row>
    <row r="91" spans="1:44" x14ac:dyDescent="0.25">
      <c r="A91" t="s">
        <v>126</v>
      </c>
      <c r="B91">
        <v>2022</v>
      </c>
      <c r="C91">
        <v>44926</v>
      </c>
      <c r="D91">
        <v>719.03399999999999</v>
      </c>
      <c r="E91">
        <f t="shared" si="31"/>
        <v>719.03399999999999</v>
      </c>
      <c r="F91">
        <f t="shared" si="19"/>
        <v>719034</v>
      </c>
      <c r="G91">
        <f t="shared" si="20"/>
        <v>13.485663923485006</v>
      </c>
      <c r="H91">
        <v>462.733</v>
      </c>
      <c r="I91">
        <v>21.256</v>
      </c>
      <c r="J91">
        <v>-49.002000000000002</v>
      </c>
      <c r="K91">
        <v>-49.002000000000002</v>
      </c>
      <c r="L91">
        <v>8.6999999999999994E-2</v>
      </c>
      <c r="M91">
        <v>393.13200000000001</v>
      </c>
      <c r="N91">
        <v>228</v>
      </c>
      <c r="O91" t="s">
        <v>127</v>
      </c>
      <c r="P91" t="s">
        <v>50</v>
      </c>
      <c r="Q91">
        <v>1993</v>
      </c>
      <c r="R91">
        <v>2023</v>
      </c>
      <c r="S91">
        <v>30</v>
      </c>
      <c r="U91">
        <v>-0.10589692111865806</v>
      </c>
      <c r="V91">
        <v>-6.8149767604869876E-2</v>
      </c>
      <c r="W91">
        <v>-0.12464515735172919</v>
      </c>
      <c r="X91">
        <v>4.593577721926035E-2</v>
      </c>
      <c r="Y91" t="s">
        <v>128</v>
      </c>
      <c r="Z91" t="s">
        <v>129</v>
      </c>
      <c r="AA91">
        <f t="shared" si="32"/>
        <v>6010</v>
      </c>
      <c r="AB91">
        <f t="shared" si="32"/>
        <v>6060</v>
      </c>
      <c r="AC91">
        <f t="shared" si="32"/>
        <v>1240</v>
      </c>
      <c r="AD91">
        <f t="shared" si="21"/>
        <v>13310</v>
      </c>
      <c r="AE91">
        <v>601</v>
      </c>
      <c r="AF91">
        <v>606</v>
      </c>
      <c r="AG91">
        <v>124</v>
      </c>
      <c r="AH91">
        <v>1331</v>
      </c>
      <c r="AI91">
        <v>4.4659081186545837</v>
      </c>
      <c r="AJ91">
        <v>3.4011973816621555</v>
      </c>
      <c r="AK91">
        <f t="shared" si="22"/>
        <v>13.485663923485006</v>
      </c>
      <c r="AL91">
        <f t="shared" si="23"/>
        <v>9.496270911389157</v>
      </c>
      <c r="AM91">
        <f t="shared" si="24"/>
        <v>8.7094650790633601</v>
      </c>
      <c r="AN91">
        <f t="shared" si="25"/>
        <v>8.7011800275292526</v>
      </c>
      <c r="AO91">
        <f t="shared" si="26"/>
        <v>0.45154019534184825</v>
      </c>
      <c r="AP91">
        <f t="shared" si="27"/>
        <v>0.4552967693463561</v>
      </c>
      <c r="AQ91">
        <f t="shared" si="28"/>
        <v>9.3163035311795636E-2</v>
      </c>
      <c r="AR91" t="e">
        <f>+MATCH(O91,'[1]Return t - CEO t - NO'!B513)</f>
        <v>#N/A</v>
      </c>
    </row>
    <row r="92" spans="1:44" x14ac:dyDescent="0.25">
      <c r="A92" t="s">
        <v>105</v>
      </c>
      <c r="B92">
        <v>2016</v>
      </c>
      <c r="C92">
        <v>42735</v>
      </c>
      <c r="D92">
        <v>130793</v>
      </c>
      <c r="E92">
        <f t="shared" si="31"/>
        <v>130793</v>
      </c>
      <c r="F92">
        <f t="shared" si="19"/>
        <v>130793000</v>
      </c>
      <c r="G92">
        <f t="shared" si="20"/>
        <v>18.689126478735723</v>
      </c>
      <c r="H92">
        <v>81906</v>
      </c>
      <c r="I92">
        <v>3397</v>
      </c>
      <c r="J92">
        <v>5660</v>
      </c>
      <c r="K92">
        <v>10769</v>
      </c>
      <c r="L92">
        <v>12.911</v>
      </c>
      <c r="M92">
        <v>81953</v>
      </c>
      <c r="N92">
        <v>228</v>
      </c>
      <c r="O92" t="s">
        <v>106</v>
      </c>
      <c r="P92" t="s">
        <v>50</v>
      </c>
      <c r="Q92">
        <v>1905</v>
      </c>
      <c r="R92">
        <v>2023</v>
      </c>
      <c r="S92">
        <v>118</v>
      </c>
      <c r="U92">
        <v>6.9103606573389001E-2</v>
      </c>
      <c r="V92">
        <v>4.3274487166744396E-2</v>
      </c>
      <c r="W92">
        <v>6.9063975693385238E-2</v>
      </c>
      <c r="X92">
        <v>4.1474373061802551E-2</v>
      </c>
      <c r="Y92" t="s">
        <v>101</v>
      </c>
      <c r="Z92" t="s">
        <v>102</v>
      </c>
      <c r="AA92">
        <f t="shared" si="32"/>
        <v>6220</v>
      </c>
      <c r="AB92">
        <f t="shared" si="32"/>
        <v>4200</v>
      </c>
      <c r="AC92">
        <f t="shared" si="32"/>
        <v>2880</v>
      </c>
      <c r="AD92">
        <f t="shared" si="21"/>
        <v>13300</v>
      </c>
      <c r="AE92">
        <v>622</v>
      </c>
      <c r="AF92">
        <v>420</v>
      </c>
      <c r="AG92">
        <v>288</v>
      </c>
      <c r="AH92">
        <v>1330</v>
      </c>
      <c r="AI92">
        <v>9.4658349401747195</v>
      </c>
      <c r="AJ92">
        <v>4.7706846244656651</v>
      </c>
      <c r="AK92">
        <f t="shared" si="22"/>
        <v>18.689126478735723</v>
      </c>
      <c r="AL92">
        <f t="shared" si="23"/>
        <v>9.4955193142098455</v>
      </c>
      <c r="AM92">
        <f t="shared" si="24"/>
        <v>8.3428398042714598</v>
      </c>
      <c r="AN92">
        <f t="shared" si="25"/>
        <v>8.7355251857332252</v>
      </c>
      <c r="AO92">
        <f t="shared" si="26"/>
        <v>0.46766917293233085</v>
      </c>
      <c r="AP92">
        <f t="shared" si="27"/>
        <v>0.31578947368421051</v>
      </c>
      <c r="AQ92">
        <f t="shared" si="28"/>
        <v>0.21654135338345865</v>
      </c>
      <c r="AR92" t="e">
        <f>+MATCH(O92,'[1]Return t - CEO t - NO'!B424)</f>
        <v>#N/A</v>
      </c>
    </row>
    <row r="93" spans="1:44" x14ac:dyDescent="0.25">
      <c r="A93" t="s">
        <v>85</v>
      </c>
      <c r="B93">
        <v>2017</v>
      </c>
      <c r="C93">
        <v>43100</v>
      </c>
      <c r="D93">
        <v>1424.1</v>
      </c>
      <c r="E93">
        <f>+D93*[1]Valuta!$D$7</f>
        <v>11736.150509999998</v>
      </c>
      <c r="F93">
        <f t="shared" si="19"/>
        <v>11736150.509999998</v>
      </c>
      <c r="G93">
        <f t="shared" si="20"/>
        <v>16.278184423364845</v>
      </c>
      <c r="H93">
        <v>1200.1089999999999</v>
      </c>
      <c r="I93">
        <v>2.5</v>
      </c>
      <c r="J93">
        <v>104.95699999999999</v>
      </c>
      <c r="K93">
        <v>409.27499999999998</v>
      </c>
      <c r="L93">
        <v>0.59699999999999998</v>
      </c>
      <c r="M93">
        <v>492.18099999999998</v>
      </c>
      <c r="N93">
        <v>228</v>
      </c>
      <c r="O93" t="s">
        <v>86</v>
      </c>
      <c r="P93" t="s">
        <v>45</v>
      </c>
      <c r="Q93">
        <v>1996</v>
      </c>
      <c r="R93">
        <v>2023</v>
      </c>
      <c r="S93">
        <v>27</v>
      </c>
      <c r="U93">
        <v>8.7456222726435676E-2</v>
      </c>
      <c r="V93">
        <v>7.3700582824239871E-2</v>
      </c>
      <c r="W93">
        <v>0.21324878449188409</v>
      </c>
      <c r="X93">
        <v>2.083144114409608E-3</v>
      </c>
      <c r="Y93" t="s">
        <v>71</v>
      </c>
      <c r="Z93" t="s">
        <v>72</v>
      </c>
      <c r="AA93" s="1">
        <f>+AE93*[1]Valuta!$D$7</f>
        <v>4351.3008</v>
      </c>
      <c r="AB93" s="1">
        <f>+AF93*[1]Valuta!$D$7</f>
        <v>8224.6178</v>
      </c>
      <c r="AC93" s="1">
        <f>+AG93*[1]Valuta!$D$7</f>
        <v>560.39479999999992</v>
      </c>
      <c r="AD93" s="1">
        <f t="shared" si="21"/>
        <v>13136.313400000001</v>
      </c>
      <c r="AE93">
        <v>528</v>
      </c>
      <c r="AF93">
        <v>998</v>
      </c>
      <c r="AG93">
        <v>68</v>
      </c>
      <c r="AH93">
        <v>1594</v>
      </c>
      <c r="AI93">
        <v>6.3919171133926023</v>
      </c>
      <c r="AJ93">
        <v>3.2958368660043291</v>
      </c>
      <c r="AK93">
        <f t="shared" si="22"/>
        <v>16.278184423364845</v>
      </c>
      <c r="AL93">
        <f t="shared" si="23"/>
        <v>9.4831356895074883</v>
      </c>
      <c r="AM93">
        <f t="shared" si="24"/>
        <v>9.014887106468791</v>
      </c>
      <c r="AN93">
        <f t="shared" si="25"/>
        <v>8.3782301138635891</v>
      </c>
      <c r="AO93">
        <f t="shared" si="26"/>
        <v>0.33124215809284818</v>
      </c>
      <c r="AP93">
        <f t="shared" si="27"/>
        <v>0.62609786700125469</v>
      </c>
      <c r="AQ93">
        <f t="shared" si="28"/>
        <v>4.2659974905897104E-2</v>
      </c>
      <c r="AR93" t="e">
        <f>+MATCH(O93,'[1]Return t - CEO t - NO'!B654)</f>
        <v>#N/A</v>
      </c>
    </row>
    <row r="94" spans="1:44" x14ac:dyDescent="0.25">
      <c r="A94" t="s">
        <v>81</v>
      </c>
      <c r="B94">
        <v>2016</v>
      </c>
      <c r="C94">
        <v>42735</v>
      </c>
      <c r="D94">
        <v>2348272</v>
      </c>
      <c r="E94">
        <f>+D94</f>
        <v>2348272</v>
      </c>
      <c r="F94">
        <f t="shared" si="19"/>
        <v>2348272000</v>
      </c>
      <c r="G94">
        <f t="shared" si="20"/>
        <v>21.576945575473818</v>
      </c>
      <c r="H94">
        <v>190078</v>
      </c>
      <c r="I94">
        <v>574470</v>
      </c>
      <c r="J94">
        <v>41092</v>
      </c>
      <c r="K94">
        <v>43039</v>
      </c>
      <c r="L94">
        <v>10.366</v>
      </c>
      <c r="M94">
        <v>68185</v>
      </c>
      <c r="N94">
        <v>228</v>
      </c>
      <c r="O94" t="s">
        <v>82</v>
      </c>
      <c r="P94" t="s">
        <v>50</v>
      </c>
      <c r="Q94">
        <v>2003</v>
      </c>
      <c r="R94">
        <v>2023</v>
      </c>
      <c r="S94">
        <v>20</v>
      </c>
      <c r="U94">
        <v>0.21618493460579341</v>
      </c>
      <c r="V94">
        <v>1.7498824667670526E-2</v>
      </c>
      <c r="W94">
        <v>0.60265454278800323</v>
      </c>
      <c r="X94">
        <v>3.0222855880217594</v>
      </c>
      <c r="Y94" t="s">
        <v>83</v>
      </c>
      <c r="Z94" t="s">
        <v>84</v>
      </c>
      <c r="AA94">
        <f>+AE94*10</f>
        <v>5790</v>
      </c>
      <c r="AB94">
        <f>+AF94*10</f>
        <v>2010</v>
      </c>
      <c r="AC94">
        <f>+AG94*10</f>
        <v>5310</v>
      </c>
      <c r="AD94">
        <f t="shared" si="21"/>
        <v>13110</v>
      </c>
      <c r="AE94">
        <v>579</v>
      </c>
      <c r="AF94">
        <v>201</v>
      </c>
      <c r="AG94">
        <v>531</v>
      </c>
      <c r="AH94">
        <v>1311</v>
      </c>
      <c r="AI94">
        <v>9.2462864987496527</v>
      </c>
      <c r="AJ94">
        <v>2.9957322735539909</v>
      </c>
      <c r="AK94">
        <f t="shared" si="22"/>
        <v>21.576945575473818</v>
      </c>
      <c r="AL94">
        <f t="shared" si="23"/>
        <v>9.4811305767577458</v>
      </c>
      <c r="AM94">
        <f t="shared" si="24"/>
        <v>7.6058900010531216</v>
      </c>
      <c r="AN94">
        <f t="shared" si="25"/>
        <v>8.6638875705670415</v>
      </c>
      <c r="AO94">
        <f t="shared" si="26"/>
        <v>0.4416475972540046</v>
      </c>
      <c r="AP94">
        <f t="shared" si="27"/>
        <v>0.15331807780320367</v>
      </c>
      <c r="AQ94">
        <f t="shared" si="28"/>
        <v>0.40503432494279173</v>
      </c>
      <c r="AR94" t="e">
        <f>+MATCH(O94,'[1]Return t - CEO t - NO'!B176)</f>
        <v>#N/A</v>
      </c>
    </row>
    <row r="95" spans="1:44" x14ac:dyDescent="0.25">
      <c r="A95" t="s">
        <v>120</v>
      </c>
      <c r="B95">
        <v>2020</v>
      </c>
      <c r="C95">
        <v>44196</v>
      </c>
      <c r="D95">
        <v>16605</v>
      </c>
      <c r="E95">
        <f>+D95*[1]Valuta!$D$10</f>
        <v>141765.1875</v>
      </c>
      <c r="F95">
        <f t="shared" si="19"/>
        <v>141765187.5</v>
      </c>
      <c r="G95">
        <f t="shared" si="20"/>
        <v>18.769682637689893</v>
      </c>
      <c r="H95">
        <v>8141</v>
      </c>
      <c r="I95">
        <v>3706</v>
      </c>
      <c r="J95">
        <v>1087</v>
      </c>
      <c r="K95">
        <v>2006</v>
      </c>
      <c r="L95">
        <v>15.552</v>
      </c>
      <c r="M95">
        <v>11591</v>
      </c>
      <c r="N95">
        <v>228</v>
      </c>
      <c r="O95" t="s">
        <v>121</v>
      </c>
      <c r="P95" t="s">
        <v>45</v>
      </c>
      <c r="Q95">
        <v>1905</v>
      </c>
      <c r="R95">
        <v>2023</v>
      </c>
      <c r="S95">
        <v>118</v>
      </c>
      <c r="U95">
        <v>0.1335216803832453</v>
      </c>
      <c r="V95">
        <v>6.5462210177657326E-2</v>
      </c>
      <c r="W95">
        <v>9.3779656630144079E-2</v>
      </c>
      <c r="X95">
        <v>0.45522663063505714</v>
      </c>
      <c r="Y95" t="s">
        <v>101</v>
      </c>
      <c r="Z95" t="s">
        <v>102</v>
      </c>
      <c r="AA95" s="1">
        <f>+AE95*[1]Valuta!$D$10</f>
        <v>6147</v>
      </c>
      <c r="AB95" s="1">
        <f>+AF95*[1]Valuta!$D$10</f>
        <v>4917.5999999999995</v>
      </c>
      <c r="AC95" s="1">
        <f>+AG95*[1]Valuta!$D$10</f>
        <v>1938.0124999999998</v>
      </c>
      <c r="AD95" s="1">
        <f t="shared" si="21"/>
        <v>13002.612499999999</v>
      </c>
      <c r="AE95">
        <v>720</v>
      </c>
      <c r="AF95">
        <v>576</v>
      </c>
      <c r="AG95">
        <v>227</v>
      </c>
      <c r="AH95">
        <v>1523</v>
      </c>
      <c r="AI95">
        <v>9.6519445267002197</v>
      </c>
      <c r="AJ95">
        <v>4.7706846244656651</v>
      </c>
      <c r="AK95">
        <f t="shared" si="22"/>
        <v>18.769682637689893</v>
      </c>
      <c r="AL95">
        <f t="shared" si="23"/>
        <v>9.472905577792071</v>
      </c>
      <c r="AM95">
        <f t="shared" si="24"/>
        <v>8.5005758855928004</v>
      </c>
      <c r="AN95">
        <f t="shared" si="25"/>
        <v>8.7237194369070092</v>
      </c>
      <c r="AO95">
        <f t="shared" si="26"/>
        <v>0.47275114904793175</v>
      </c>
      <c r="AP95">
        <f t="shared" si="27"/>
        <v>0.37820091923834537</v>
      </c>
      <c r="AQ95">
        <f t="shared" si="28"/>
        <v>0.14904793171372291</v>
      </c>
      <c r="AR95" t="e">
        <f>+MATCH(O95,'[1]Return t - CEO t - NO'!B683)</f>
        <v>#N/A</v>
      </c>
    </row>
    <row r="96" spans="1:44" x14ac:dyDescent="0.25">
      <c r="A96" t="s">
        <v>81</v>
      </c>
      <c r="B96">
        <v>2015</v>
      </c>
      <c r="C96">
        <v>42369</v>
      </c>
      <c r="D96">
        <v>2315603</v>
      </c>
      <c r="E96">
        <f>+D96</f>
        <v>2315603</v>
      </c>
      <c r="F96">
        <f t="shared" si="19"/>
        <v>2315603000</v>
      </c>
      <c r="G96">
        <f t="shared" si="20"/>
        <v>21.56293596572883</v>
      </c>
      <c r="H96">
        <v>173412</v>
      </c>
      <c r="I96">
        <v>606785</v>
      </c>
      <c r="J96">
        <v>52015</v>
      </c>
      <c r="K96">
        <v>53989</v>
      </c>
      <c r="L96">
        <v>10.608000000000001</v>
      </c>
      <c r="M96">
        <v>74747</v>
      </c>
      <c r="N96">
        <v>228</v>
      </c>
      <c r="O96" t="s">
        <v>82</v>
      </c>
      <c r="P96" t="s">
        <v>50</v>
      </c>
      <c r="Q96">
        <v>2003</v>
      </c>
      <c r="R96">
        <v>2023</v>
      </c>
      <c r="S96">
        <v>20</v>
      </c>
      <c r="U96">
        <v>0.29995040712292115</v>
      </c>
      <c r="V96">
        <v>2.2462831495727031E-2</v>
      </c>
      <c r="W96">
        <v>0.69588077113462743</v>
      </c>
      <c r="X96">
        <v>3.4990946416626301</v>
      </c>
      <c r="Y96" t="s">
        <v>83</v>
      </c>
      <c r="Z96" t="s">
        <v>84</v>
      </c>
      <c r="AA96">
        <f t="shared" ref="AA96:AC97" si="33">+AE96*10</f>
        <v>5630</v>
      </c>
      <c r="AB96">
        <f t="shared" si="33"/>
        <v>2330</v>
      </c>
      <c r="AC96">
        <f t="shared" si="33"/>
        <v>4940</v>
      </c>
      <c r="AD96">
        <f t="shared" si="21"/>
        <v>12900</v>
      </c>
      <c r="AE96">
        <v>563</v>
      </c>
      <c r="AF96">
        <v>233</v>
      </c>
      <c r="AG96">
        <v>494</v>
      </c>
      <c r="AH96">
        <v>1290</v>
      </c>
      <c r="AI96">
        <v>9.2693637124256441</v>
      </c>
      <c r="AJ96">
        <v>2.9957322735539909</v>
      </c>
      <c r="AK96">
        <f t="shared" si="22"/>
        <v>21.56293596572883</v>
      </c>
      <c r="AL96">
        <f t="shared" si="23"/>
        <v>9.4649825903497629</v>
      </c>
      <c r="AM96">
        <f t="shared" si="24"/>
        <v>7.7536235465597461</v>
      </c>
      <c r="AN96">
        <f t="shared" si="25"/>
        <v>8.6358647211337356</v>
      </c>
      <c r="AO96">
        <f t="shared" si="26"/>
        <v>0.43643410852713177</v>
      </c>
      <c r="AP96">
        <f t="shared" si="27"/>
        <v>0.18062015503875969</v>
      </c>
      <c r="AQ96">
        <f t="shared" si="28"/>
        <v>0.38294573643410851</v>
      </c>
      <c r="AR96" t="e">
        <f>+MATCH(O96,'[1]Return t - CEO t - NO'!B177)</f>
        <v>#N/A</v>
      </c>
    </row>
    <row r="97" spans="1:44" x14ac:dyDescent="0.25">
      <c r="A97" t="s">
        <v>90</v>
      </c>
      <c r="B97">
        <v>2020</v>
      </c>
      <c r="C97">
        <v>44196</v>
      </c>
      <c r="D97">
        <v>3470.134</v>
      </c>
      <c r="E97">
        <f>+D97</f>
        <v>3470.134</v>
      </c>
      <c r="F97">
        <f t="shared" si="19"/>
        <v>3470134</v>
      </c>
      <c r="G97">
        <f t="shared" si="20"/>
        <v>15.059703767892133</v>
      </c>
      <c r="H97">
        <v>893.92399999999998</v>
      </c>
      <c r="I97">
        <v>215.74299999999999</v>
      </c>
      <c r="J97">
        <v>661.56299999999999</v>
      </c>
      <c r="K97">
        <v>716.49599999999998</v>
      </c>
      <c r="L97">
        <v>0.29599999999999999</v>
      </c>
      <c r="M97">
        <v>1952.338</v>
      </c>
      <c r="N97">
        <v>228</v>
      </c>
      <c r="O97" t="s">
        <v>91</v>
      </c>
      <c r="P97" t="s">
        <v>50</v>
      </c>
      <c r="Q97">
        <v>2001</v>
      </c>
      <c r="R97">
        <v>2023</v>
      </c>
      <c r="S97">
        <v>22</v>
      </c>
      <c r="U97">
        <v>0.7400662696157615</v>
      </c>
      <c r="V97">
        <v>0.19064479930746189</v>
      </c>
      <c r="W97">
        <v>0.33885679631293353</v>
      </c>
      <c r="X97">
        <v>0.2413437831404012</v>
      </c>
      <c r="Y97" t="s">
        <v>92</v>
      </c>
      <c r="Z97" t="s">
        <v>84</v>
      </c>
      <c r="AA97">
        <f t="shared" si="33"/>
        <v>6160</v>
      </c>
      <c r="AB97">
        <f t="shared" si="33"/>
        <v>6320</v>
      </c>
      <c r="AC97">
        <f t="shared" si="33"/>
        <v>250</v>
      </c>
      <c r="AD97">
        <f t="shared" si="21"/>
        <v>12730</v>
      </c>
      <c r="AE97">
        <v>616</v>
      </c>
      <c r="AF97">
        <v>632</v>
      </c>
      <c r="AG97">
        <v>25</v>
      </c>
      <c r="AH97">
        <v>1273</v>
      </c>
      <c r="AI97">
        <v>5.6903594543240601</v>
      </c>
      <c r="AJ97">
        <v>3.0910424533583161</v>
      </c>
      <c r="AK97">
        <f t="shared" si="22"/>
        <v>15.059703767892133</v>
      </c>
      <c r="AL97">
        <f t="shared" si="23"/>
        <v>9.4517166915514519</v>
      </c>
      <c r="AM97">
        <f t="shared" si="24"/>
        <v>8.7514744871409036</v>
      </c>
      <c r="AN97">
        <f t="shared" si="25"/>
        <v>8.7258320565275653</v>
      </c>
      <c r="AO97">
        <f t="shared" si="26"/>
        <v>0.48389630793401411</v>
      </c>
      <c r="AP97">
        <f t="shared" si="27"/>
        <v>0.49646504320502749</v>
      </c>
      <c r="AQ97">
        <f t="shared" si="28"/>
        <v>1.9638648860958365E-2</v>
      </c>
      <c r="AR97">
        <f>+MATCH(O97,'[1]Return t - CEO t - NO'!B4)</f>
        <v>1</v>
      </c>
    </row>
    <row r="98" spans="1:44" x14ac:dyDescent="0.25">
      <c r="A98" t="s">
        <v>130</v>
      </c>
      <c r="B98">
        <v>2016</v>
      </c>
      <c r="C98">
        <v>42735</v>
      </c>
      <c r="D98">
        <v>1882.6610000000001</v>
      </c>
      <c r="E98">
        <f>+D98*[1]Valuta!$D$6</f>
        <v>16276.7339416</v>
      </c>
      <c r="F98">
        <f t="shared" si="19"/>
        <v>16276733.941599999</v>
      </c>
      <c r="G98">
        <f t="shared" si="20"/>
        <v>16.605247280574382</v>
      </c>
      <c r="H98">
        <v>718.81299999999999</v>
      </c>
      <c r="I98">
        <v>837.57299999999998</v>
      </c>
      <c r="J98">
        <v>96.724999999999994</v>
      </c>
      <c r="K98">
        <v>186.11099999999999</v>
      </c>
      <c r="L98">
        <v>2.89</v>
      </c>
      <c r="M98">
        <v>824.91099999999994</v>
      </c>
      <c r="N98">
        <v>228</v>
      </c>
      <c r="O98" t="s">
        <v>131</v>
      </c>
      <c r="P98" t="s">
        <v>45</v>
      </c>
      <c r="Q98">
        <v>1914</v>
      </c>
      <c r="R98">
        <v>2023</v>
      </c>
      <c r="S98">
        <v>109</v>
      </c>
      <c r="U98">
        <v>0.1345621183812758</v>
      </c>
      <c r="V98">
        <v>5.1376748124064814E-2</v>
      </c>
      <c r="W98">
        <v>0.11725507357763444</v>
      </c>
      <c r="X98">
        <v>1.1652168227341464</v>
      </c>
      <c r="Y98" t="s">
        <v>46</v>
      </c>
      <c r="Z98" t="s">
        <v>47</v>
      </c>
      <c r="AA98" s="1">
        <f>+AE98*[1]Valuta!$D$6</f>
        <v>6233.4776000000002</v>
      </c>
      <c r="AB98" s="1">
        <f>+AF98*[1]Valuta!$D$6</f>
        <v>5896.2992000000004</v>
      </c>
      <c r="AC98" s="1">
        <f>+AG98*[1]Valuta!$D$6</f>
        <v>561.96399999999994</v>
      </c>
      <c r="AD98" s="1">
        <f t="shared" si="21"/>
        <v>12691.7408</v>
      </c>
      <c r="AE98">
        <v>721</v>
      </c>
      <c r="AF98">
        <v>682</v>
      </c>
      <c r="AG98">
        <v>65</v>
      </c>
      <c r="AH98">
        <v>1468</v>
      </c>
      <c r="AI98">
        <v>7.9690117811064782</v>
      </c>
      <c r="AJ98">
        <v>4.6913478822291435</v>
      </c>
      <c r="AK98">
        <f t="shared" si="22"/>
        <v>16.605247280574382</v>
      </c>
      <c r="AL98">
        <f t="shared" si="23"/>
        <v>9.4487067301812804</v>
      </c>
      <c r="AM98">
        <f t="shared" si="24"/>
        <v>8.6820801788502813</v>
      </c>
      <c r="AN98">
        <f t="shared" si="25"/>
        <v>8.7376896582917674</v>
      </c>
      <c r="AO98">
        <f t="shared" si="26"/>
        <v>0.49114441416893734</v>
      </c>
      <c r="AP98">
        <f t="shared" si="27"/>
        <v>0.46457765667574935</v>
      </c>
      <c r="AQ98">
        <f t="shared" si="28"/>
        <v>4.4277929155313346E-2</v>
      </c>
      <c r="AR98" t="e">
        <f>+MATCH(O98,'[1]Return t - CEO t - NO'!B456)</f>
        <v>#N/A</v>
      </c>
    </row>
    <row r="99" spans="1:44" x14ac:dyDescent="0.25">
      <c r="A99" t="s">
        <v>69</v>
      </c>
      <c r="B99">
        <v>2016</v>
      </c>
      <c r="C99">
        <v>42735</v>
      </c>
      <c r="D99">
        <v>9255.1959999999999</v>
      </c>
      <c r="E99">
        <f>+D99*[1]Valuta!$D$6</f>
        <v>80016.722537599999</v>
      </c>
      <c r="F99">
        <f t="shared" si="19"/>
        <v>80016722.537599996</v>
      </c>
      <c r="G99">
        <f t="shared" si="20"/>
        <v>18.197746202514068</v>
      </c>
      <c r="H99">
        <v>2449.2069999999999</v>
      </c>
      <c r="I99">
        <v>2540.5459999999998</v>
      </c>
      <c r="J99">
        <v>427.47</v>
      </c>
      <c r="K99">
        <v>936.49699999999996</v>
      </c>
      <c r="L99">
        <v>1.371</v>
      </c>
      <c r="M99">
        <v>1260.8030000000001</v>
      </c>
      <c r="N99">
        <v>228</v>
      </c>
      <c r="O99" t="s">
        <v>70</v>
      </c>
      <c r="P99" t="s">
        <v>45</v>
      </c>
      <c r="Q99">
        <v>1971</v>
      </c>
      <c r="R99">
        <v>2023</v>
      </c>
      <c r="S99">
        <v>52</v>
      </c>
      <c r="T99">
        <v>39031</v>
      </c>
      <c r="U99">
        <v>0.17453404305965156</v>
      </c>
      <c r="V99">
        <v>4.6187028346023146E-2</v>
      </c>
      <c r="W99">
        <v>0.33904583031607632</v>
      </c>
      <c r="X99">
        <v>1.0372932953400835</v>
      </c>
      <c r="Y99" t="s">
        <v>71</v>
      </c>
      <c r="Z99" t="s">
        <v>72</v>
      </c>
      <c r="AA99" s="1">
        <f>+AE99*[1]Valuta!$D$6</f>
        <v>4971.22</v>
      </c>
      <c r="AB99" s="1">
        <f>+AF99*[1]Valuta!$D$6</f>
        <v>7608.1279999999997</v>
      </c>
      <c r="AC99" s="1">
        <f>+AG99*[1]Valuta!$D$6</f>
        <v>17.2912</v>
      </c>
      <c r="AD99" s="1">
        <f t="shared" si="21"/>
        <v>12596.6392</v>
      </c>
      <c r="AE99">
        <v>575</v>
      </c>
      <c r="AF99">
        <v>880</v>
      </c>
      <c r="AG99">
        <v>2</v>
      </c>
      <c r="AH99">
        <v>1457</v>
      </c>
      <c r="AI99">
        <v>7.2232956795623142</v>
      </c>
      <c r="AJ99">
        <v>3.9512437185814275</v>
      </c>
      <c r="AK99">
        <f t="shared" si="22"/>
        <v>18.197746202514068</v>
      </c>
      <c r="AL99">
        <f t="shared" si="23"/>
        <v>9.4411853272020227</v>
      </c>
      <c r="AM99">
        <f t="shared" si="24"/>
        <v>8.9369724284790717</v>
      </c>
      <c r="AN99">
        <f t="shared" si="25"/>
        <v>8.5114205618041687</v>
      </c>
      <c r="AO99">
        <f t="shared" si="26"/>
        <v>0.39464653397391902</v>
      </c>
      <c r="AP99">
        <f t="shared" si="27"/>
        <v>0.60398078242964992</v>
      </c>
      <c r="AQ99">
        <f t="shared" si="28"/>
        <v>1.3726835964310226E-3</v>
      </c>
      <c r="AR99">
        <f>+MATCH(O99,'[1]Return t - CEO t - NO'!B48)</f>
        <v>1</v>
      </c>
    </row>
    <row r="100" spans="1:44" x14ac:dyDescent="0.25">
      <c r="A100" t="s">
        <v>85</v>
      </c>
      <c r="B100">
        <v>2015</v>
      </c>
      <c r="C100">
        <v>42369</v>
      </c>
      <c r="D100">
        <v>1455.2470000000001</v>
      </c>
      <c r="E100">
        <f>+D100*[1]Valuta!$D$5</f>
        <v>12804.136254200001</v>
      </c>
      <c r="F100">
        <f t="shared" si="19"/>
        <v>12804136.2542</v>
      </c>
      <c r="G100">
        <f t="shared" si="20"/>
        <v>16.365278821549165</v>
      </c>
      <c r="H100">
        <v>1197.528</v>
      </c>
      <c r="I100">
        <v>1E-3</v>
      </c>
      <c r="J100">
        <v>154.833</v>
      </c>
      <c r="K100">
        <v>498.88600000000002</v>
      </c>
      <c r="L100">
        <v>0.747</v>
      </c>
      <c r="M100">
        <v>612.34699999999998</v>
      </c>
      <c r="N100">
        <v>228</v>
      </c>
      <c r="O100" t="s">
        <v>86</v>
      </c>
      <c r="P100" t="s">
        <v>45</v>
      </c>
      <c r="Q100">
        <v>1996</v>
      </c>
      <c r="R100">
        <v>2023</v>
      </c>
      <c r="S100">
        <v>27</v>
      </c>
      <c r="U100">
        <v>0.12929384532136201</v>
      </c>
      <c r="V100">
        <v>0.10639637120021549</v>
      </c>
      <c r="W100">
        <v>0.25285173275936684</v>
      </c>
      <c r="X100">
        <v>8.3505354363321779E-7</v>
      </c>
      <c r="Y100" t="s">
        <v>71</v>
      </c>
      <c r="Z100" t="s">
        <v>72</v>
      </c>
      <c r="AA100" s="1">
        <f>+AE100*[1]Valuta!$D$5</f>
        <v>4452.0916000000007</v>
      </c>
      <c r="AB100" s="1">
        <f>+AF100*[1]Valuta!$D$5</f>
        <v>7927.5386000000008</v>
      </c>
      <c r="AC100" s="1">
        <f>+AG100*[1]Valuta!$D$5</f>
        <v>167.17340000000002</v>
      </c>
      <c r="AD100" s="1">
        <f t="shared" si="21"/>
        <v>12546.803600000001</v>
      </c>
      <c r="AE100">
        <v>506</v>
      </c>
      <c r="AF100">
        <v>901</v>
      </c>
      <c r="AG100">
        <v>19</v>
      </c>
      <c r="AH100">
        <v>1426</v>
      </c>
      <c r="AI100">
        <v>6.6160651851328174</v>
      </c>
      <c r="AJ100">
        <v>3.2958368660043291</v>
      </c>
      <c r="AK100">
        <f t="shared" si="22"/>
        <v>16.365278821549165</v>
      </c>
      <c r="AL100">
        <f t="shared" si="23"/>
        <v>9.4372212188930096</v>
      </c>
      <c r="AM100">
        <f t="shared" si="24"/>
        <v>8.9780978755271068</v>
      </c>
      <c r="AN100">
        <f t="shared" si="25"/>
        <v>8.4011292872062349</v>
      </c>
      <c r="AO100">
        <f t="shared" si="26"/>
        <v>0.35483870967741937</v>
      </c>
      <c r="AP100">
        <f t="shared" si="27"/>
        <v>0.63183730715287523</v>
      </c>
      <c r="AQ100">
        <f t="shared" si="28"/>
        <v>1.3323983169705469E-2</v>
      </c>
      <c r="AR100" t="e">
        <f>+MATCH(O100,'[1]Return t - CEO t - NO'!B656)</f>
        <v>#N/A</v>
      </c>
    </row>
    <row r="101" spans="1:44" x14ac:dyDescent="0.25">
      <c r="A101" t="s">
        <v>132</v>
      </c>
      <c r="B101">
        <v>2017</v>
      </c>
      <c r="C101">
        <v>43100</v>
      </c>
      <c r="D101">
        <v>7724</v>
      </c>
      <c r="E101">
        <f>+D101</f>
        <v>7724</v>
      </c>
      <c r="F101">
        <f t="shared" si="19"/>
        <v>7724000</v>
      </c>
      <c r="G101">
        <f t="shared" si="20"/>
        <v>15.859842922530541</v>
      </c>
      <c r="H101">
        <v>1693</v>
      </c>
      <c r="I101">
        <v>102</v>
      </c>
      <c r="J101">
        <v>806</v>
      </c>
      <c r="K101">
        <v>975</v>
      </c>
      <c r="L101">
        <v>3.7679999999999998</v>
      </c>
      <c r="M101">
        <v>13642</v>
      </c>
      <c r="N101">
        <v>228</v>
      </c>
      <c r="O101" t="s">
        <v>133</v>
      </c>
      <c r="P101" t="s">
        <v>50</v>
      </c>
      <c r="Q101">
        <v>1985</v>
      </c>
      <c r="R101">
        <v>2023</v>
      </c>
      <c r="S101">
        <v>38</v>
      </c>
      <c r="U101">
        <v>0.47607796810395747</v>
      </c>
      <c r="V101">
        <v>0.10435007767995857</v>
      </c>
      <c r="W101">
        <v>5.9082246004984608E-2</v>
      </c>
      <c r="X101">
        <v>6.0248080330773772E-2</v>
      </c>
      <c r="Y101" t="s">
        <v>51</v>
      </c>
      <c r="Z101" t="s">
        <v>47</v>
      </c>
      <c r="AA101">
        <f>+AE101*10</f>
        <v>3850</v>
      </c>
      <c r="AB101">
        <f>+AF101*10</f>
        <v>8550</v>
      </c>
      <c r="AC101">
        <f>+AG101*10</f>
        <v>110</v>
      </c>
      <c r="AD101">
        <f t="shared" si="21"/>
        <v>12510</v>
      </c>
      <c r="AE101">
        <v>385</v>
      </c>
      <c r="AF101">
        <v>855</v>
      </c>
      <c r="AG101">
        <v>11</v>
      </c>
      <c r="AH101">
        <v>1251</v>
      </c>
      <c r="AI101">
        <v>8.234299635696253</v>
      </c>
      <c r="AJ101">
        <v>3.6375861597263857</v>
      </c>
      <c r="AK101">
        <f t="shared" si="22"/>
        <v>15.859842922530541</v>
      </c>
      <c r="AL101">
        <f t="shared" si="23"/>
        <v>9.4342836034609565</v>
      </c>
      <c r="AM101">
        <f t="shared" si="24"/>
        <v>9.0536865619308067</v>
      </c>
      <c r="AN101">
        <f t="shared" si="25"/>
        <v>8.2558284272818305</v>
      </c>
      <c r="AO101">
        <f t="shared" si="26"/>
        <v>0.30775379696243005</v>
      </c>
      <c r="AP101">
        <f t="shared" si="27"/>
        <v>0.68345323741007191</v>
      </c>
      <c r="AQ101">
        <f t="shared" si="28"/>
        <v>8.7929656274980013E-3</v>
      </c>
      <c r="AR101">
        <f>+MATCH(O101,'[1]Return t - CEO t - NO'!B23)</f>
        <v>1</v>
      </c>
    </row>
    <row r="102" spans="1:44" x14ac:dyDescent="0.25">
      <c r="A102" t="s">
        <v>130</v>
      </c>
      <c r="B102">
        <v>2015</v>
      </c>
      <c r="C102">
        <v>42369</v>
      </c>
      <c r="D102">
        <v>1943.09</v>
      </c>
      <c r="E102">
        <f>+D102*[1]Valuta!$D$5</f>
        <v>17096.471674</v>
      </c>
      <c r="F102">
        <f t="shared" si="19"/>
        <v>17096471.673999999</v>
      </c>
      <c r="G102">
        <f t="shared" si="20"/>
        <v>16.654382665329123</v>
      </c>
      <c r="H102">
        <v>645.34100000000001</v>
      </c>
      <c r="I102">
        <v>1047.9680000000001</v>
      </c>
      <c r="J102">
        <v>56.738999999999997</v>
      </c>
      <c r="K102">
        <v>144.92599999999999</v>
      </c>
      <c r="L102">
        <v>3.0339999999999998</v>
      </c>
      <c r="M102">
        <v>928.91499999999996</v>
      </c>
      <c r="N102">
        <v>228</v>
      </c>
      <c r="O102" t="s">
        <v>131</v>
      </c>
      <c r="P102" t="s">
        <v>45</v>
      </c>
      <c r="Q102">
        <v>1914</v>
      </c>
      <c r="R102">
        <v>2023</v>
      </c>
      <c r="S102">
        <v>109</v>
      </c>
      <c r="U102">
        <v>8.7920959616698768E-2</v>
      </c>
      <c r="V102">
        <v>2.9200397305322964E-2</v>
      </c>
      <c r="W102">
        <v>6.1080938514288176E-2</v>
      </c>
      <c r="X102">
        <v>1.6238980631944973</v>
      </c>
      <c r="Y102" t="s">
        <v>46</v>
      </c>
      <c r="Z102" t="s">
        <v>47</v>
      </c>
      <c r="AA102" s="1">
        <f>+AE102*[1]Valuta!$D$5</f>
        <v>6634.1444000000001</v>
      </c>
      <c r="AB102" s="1">
        <f>+AF102*[1]Valuta!$D$5</f>
        <v>4786.4384</v>
      </c>
      <c r="AC102" s="1">
        <f>+AG102*[1]Valuta!$D$5</f>
        <v>1073.4292</v>
      </c>
      <c r="AD102" s="1">
        <f t="shared" si="21"/>
        <v>12494.012000000001</v>
      </c>
      <c r="AE102">
        <v>754</v>
      </c>
      <c r="AF102">
        <v>544</v>
      </c>
      <c r="AG102">
        <v>122</v>
      </c>
      <c r="AH102">
        <v>1420</v>
      </c>
      <c r="AI102">
        <v>8.0176371599084781</v>
      </c>
      <c r="AJ102">
        <v>4.6913478822291435</v>
      </c>
      <c r="AK102">
        <f t="shared" si="22"/>
        <v>16.654382665329123</v>
      </c>
      <c r="AL102">
        <f t="shared" si="23"/>
        <v>9.4330047685140759</v>
      </c>
      <c r="AM102">
        <f t="shared" si="24"/>
        <v>8.4735418647747114</v>
      </c>
      <c r="AN102">
        <f t="shared" si="25"/>
        <v>8.7999849859267254</v>
      </c>
      <c r="AO102">
        <f t="shared" si="26"/>
        <v>0.53098591549295771</v>
      </c>
      <c r="AP102">
        <f t="shared" si="27"/>
        <v>0.38309859154929576</v>
      </c>
      <c r="AQ102">
        <f t="shared" si="28"/>
        <v>8.5915492957746475E-2</v>
      </c>
      <c r="AR102" t="e">
        <f>+MATCH(O102,'[1]Return t - CEO t - NO'!B457)</f>
        <v>#N/A</v>
      </c>
    </row>
    <row r="103" spans="1:44" x14ac:dyDescent="0.25">
      <c r="A103" t="s">
        <v>87</v>
      </c>
      <c r="B103">
        <v>2015</v>
      </c>
      <c r="C103">
        <v>42369</v>
      </c>
      <c r="D103">
        <v>966700</v>
      </c>
      <c r="E103">
        <f>+D103*[1]Valuta!$D$5</f>
        <v>8505606.620000001</v>
      </c>
      <c r="F103">
        <f t="shared" si="19"/>
        <v>8505606620.000001</v>
      </c>
      <c r="G103">
        <f t="shared" si="20"/>
        <v>22.863991385353604</v>
      </c>
      <c r="H103">
        <v>354700</v>
      </c>
      <c r="I103">
        <v>264000</v>
      </c>
      <c r="J103">
        <v>45400</v>
      </c>
      <c r="K103">
        <v>131300</v>
      </c>
      <c r="L103">
        <v>21.581</v>
      </c>
      <c r="M103">
        <v>465300</v>
      </c>
      <c r="N103">
        <v>228</v>
      </c>
      <c r="O103" t="s">
        <v>88</v>
      </c>
      <c r="P103" t="s">
        <v>89</v>
      </c>
      <c r="Q103">
        <v>1972</v>
      </c>
      <c r="R103">
        <v>2023</v>
      </c>
      <c r="S103">
        <v>51</v>
      </c>
      <c r="U103">
        <v>0.12799548914575698</v>
      </c>
      <c r="V103">
        <v>4.6963897796627706E-2</v>
      </c>
      <c r="W103">
        <v>9.757145927358693E-2</v>
      </c>
      <c r="X103">
        <v>0.74429095009867496</v>
      </c>
      <c r="Y103" t="s">
        <v>71</v>
      </c>
      <c r="Z103" t="s">
        <v>72</v>
      </c>
      <c r="AA103" s="1">
        <f>+AE103*[1]Valuta!$D$5</f>
        <v>9009.7664000000004</v>
      </c>
      <c r="AB103" s="1">
        <f>+AF103*[1]Valuta!$D$5</f>
        <v>3083.0294399999998</v>
      </c>
      <c r="AC103" s="1">
        <f>+AG103*[1]Valuta!$D$5</f>
        <v>370.42106000000001</v>
      </c>
      <c r="AD103" s="1">
        <f t="shared" si="21"/>
        <v>12463.216900000001</v>
      </c>
      <c r="AE103">
        <v>1024</v>
      </c>
      <c r="AF103">
        <v>350.4</v>
      </c>
      <c r="AG103">
        <v>42.1</v>
      </c>
      <c r="AH103">
        <v>1416.5</v>
      </c>
      <c r="AI103">
        <v>9.9795685769414639</v>
      </c>
      <c r="AJ103">
        <v>3.9318256327243257</v>
      </c>
      <c r="AK103">
        <f t="shared" si="22"/>
        <v>22.863991385353604</v>
      </c>
      <c r="AL103">
        <f t="shared" si="23"/>
        <v>9.4305369371893395</v>
      </c>
      <c r="AM103">
        <f t="shared" si="24"/>
        <v>8.0336679769810058</v>
      </c>
      <c r="AN103">
        <f t="shared" si="25"/>
        <v>9.1060644235182213</v>
      </c>
      <c r="AO103">
        <f t="shared" si="26"/>
        <v>0.7229085774797035</v>
      </c>
      <c r="AP103">
        <f t="shared" si="27"/>
        <v>0.247370278856336</v>
      </c>
      <c r="AQ103">
        <f t="shared" si="28"/>
        <v>2.9721143663960465E-2</v>
      </c>
      <c r="AR103" t="e">
        <f>+MATCH(O103,'[1]Return t - CEO t - NO'!B233)</f>
        <v>#N/A</v>
      </c>
    </row>
    <row r="104" spans="1:44" x14ac:dyDescent="0.25">
      <c r="A104" t="s">
        <v>124</v>
      </c>
      <c r="B104">
        <v>2021</v>
      </c>
      <c r="C104">
        <v>44561</v>
      </c>
      <c r="D104">
        <v>70564</v>
      </c>
      <c r="E104">
        <f>+D104</f>
        <v>70564</v>
      </c>
      <c r="F104">
        <f t="shared" si="19"/>
        <v>70564000</v>
      </c>
      <c r="G104">
        <f t="shared" si="20"/>
        <v>18.072030657398432</v>
      </c>
      <c r="H104">
        <v>38441</v>
      </c>
      <c r="I104">
        <v>10716</v>
      </c>
      <c r="J104">
        <v>6099</v>
      </c>
      <c r="K104">
        <v>8170</v>
      </c>
      <c r="L104">
        <v>21.422999999999998</v>
      </c>
      <c r="M104">
        <v>50208</v>
      </c>
      <c r="N104">
        <v>228</v>
      </c>
      <c r="O104" t="s">
        <v>125</v>
      </c>
      <c r="P104" t="s">
        <v>50</v>
      </c>
      <c r="Q104">
        <v>1904</v>
      </c>
      <c r="R104">
        <v>2023</v>
      </c>
      <c r="S104">
        <v>119</v>
      </c>
      <c r="T104">
        <v>39427</v>
      </c>
      <c r="U104">
        <v>0.15865872375848702</v>
      </c>
      <c r="V104">
        <v>8.6432175046766063E-2</v>
      </c>
      <c r="W104">
        <v>0.12147466539196941</v>
      </c>
      <c r="X104">
        <v>0.27876486043547255</v>
      </c>
      <c r="Y104" t="s">
        <v>55</v>
      </c>
      <c r="Z104" t="s">
        <v>56</v>
      </c>
      <c r="AA104">
        <f t="shared" ref="AA104:AC107" si="34">+AE104*10</f>
        <v>8500</v>
      </c>
      <c r="AB104">
        <f t="shared" si="34"/>
        <v>3670</v>
      </c>
      <c r="AC104">
        <f t="shared" si="34"/>
        <v>200</v>
      </c>
      <c r="AD104">
        <f t="shared" si="21"/>
        <v>12370</v>
      </c>
      <c r="AE104">
        <v>850</v>
      </c>
      <c r="AF104">
        <v>367</v>
      </c>
      <c r="AG104">
        <v>20</v>
      </c>
      <c r="AH104">
        <v>1237</v>
      </c>
      <c r="AI104">
        <v>9.9722203902172204</v>
      </c>
      <c r="AJ104">
        <v>4.7791234931115296</v>
      </c>
      <c r="AK104">
        <f t="shared" si="22"/>
        <v>18.072030657398432</v>
      </c>
      <c r="AL104">
        <f t="shared" si="23"/>
        <v>9.4230294653865343</v>
      </c>
      <c r="AM104">
        <f t="shared" si="24"/>
        <v>8.2079469410486166</v>
      </c>
      <c r="AN104">
        <f t="shared" si="25"/>
        <v>9.0478214424784085</v>
      </c>
      <c r="AO104">
        <f t="shared" si="26"/>
        <v>0.68714632174616008</v>
      </c>
      <c r="AP104">
        <f t="shared" si="27"/>
        <v>0.29668552950687144</v>
      </c>
      <c r="AQ104">
        <f t="shared" si="28"/>
        <v>1.6168148746968473E-2</v>
      </c>
      <c r="AR104" t="e">
        <f>+MATCH(O104,'[1]Return t - CEO t - NO'!B467)</f>
        <v>#N/A</v>
      </c>
    </row>
    <row r="105" spans="1:44" x14ac:dyDescent="0.25">
      <c r="A105" t="s">
        <v>107</v>
      </c>
      <c r="B105">
        <v>2022</v>
      </c>
      <c r="C105">
        <v>44926</v>
      </c>
      <c r="D105">
        <v>43708</v>
      </c>
      <c r="E105">
        <f>+D105</f>
        <v>43708</v>
      </c>
      <c r="F105">
        <f t="shared" si="19"/>
        <v>43708000</v>
      </c>
      <c r="G105">
        <f t="shared" si="20"/>
        <v>17.593041709672772</v>
      </c>
      <c r="H105">
        <v>28613</v>
      </c>
      <c r="I105">
        <v>6385</v>
      </c>
      <c r="J105">
        <v>1272</v>
      </c>
      <c r="K105">
        <v>2389</v>
      </c>
      <c r="L105">
        <v>6.1609999999999996</v>
      </c>
      <c r="M105">
        <v>15272</v>
      </c>
      <c r="N105">
        <v>228</v>
      </c>
      <c r="O105" t="s">
        <v>108</v>
      </c>
      <c r="P105" t="s">
        <v>50</v>
      </c>
      <c r="Q105">
        <v>1839</v>
      </c>
      <c r="R105">
        <v>2023</v>
      </c>
      <c r="S105">
        <v>184</v>
      </c>
      <c r="U105">
        <v>4.4455317513018559E-2</v>
      </c>
      <c r="V105">
        <v>2.9102223849180927E-2</v>
      </c>
      <c r="W105">
        <v>8.3289680460974333E-2</v>
      </c>
      <c r="X105">
        <v>0.22315031628979834</v>
      </c>
      <c r="Y105" t="s">
        <v>109</v>
      </c>
      <c r="Z105" t="s">
        <v>110</v>
      </c>
      <c r="AA105">
        <f t="shared" si="34"/>
        <v>4870</v>
      </c>
      <c r="AB105">
        <f t="shared" si="34"/>
        <v>4260</v>
      </c>
      <c r="AC105">
        <f t="shared" si="34"/>
        <v>3120</v>
      </c>
      <c r="AD105">
        <f t="shared" si="21"/>
        <v>12250</v>
      </c>
      <c r="AE105">
        <v>487</v>
      </c>
      <c r="AF105">
        <v>426</v>
      </c>
      <c r="AG105">
        <v>312</v>
      </c>
      <c r="AH105">
        <v>1225</v>
      </c>
      <c r="AI105">
        <v>8.725994381014571</v>
      </c>
      <c r="AJ105">
        <v>5.2149357576089859</v>
      </c>
      <c r="AK105">
        <f t="shared" si="22"/>
        <v>17.593041709672772</v>
      </c>
      <c r="AL105">
        <f t="shared" si="23"/>
        <v>9.4132812159728729</v>
      </c>
      <c r="AM105">
        <f t="shared" si="24"/>
        <v>8.3570244392634159</v>
      </c>
      <c r="AN105">
        <f t="shared" si="25"/>
        <v>8.4908492160766347</v>
      </c>
      <c r="AO105">
        <f t="shared" si="26"/>
        <v>0.39755102040816326</v>
      </c>
      <c r="AP105">
        <f t="shared" si="27"/>
        <v>0.34775510204081633</v>
      </c>
      <c r="AQ105">
        <f t="shared" si="28"/>
        <v>0.25469387755102041</v>
      </c>
      <c r="AR105" t="e">
        <f>+MATCH(O105,'[1]Return t - CEO t - NO'!B609)</f>
        <v>#N/A</v>
      </c>
    </row>
    <row r="106" spans="1:44" x14ac:dyDescent="0.25">
      <c r="A106" t="s">
        <v>114</v>
      </c>
      <c r="B106">
        <v>2016</v>
      </c>
      <c r="C106">
        <v>42735</v>
      </c>
      <c r="D106">
        <v>206319</v>
      </c>
      <c r="E106">
        <f>+D106</f>
        <v>206319</v>
      </c>
      <c r="F106">
        <f t="shared" si="19"/>
        <v>206319000</v>
      </c>
      <c r="G106">
        <f t="shared" si="20"/>
        <v>19.144934072685757</v>
      </c>
      <c r="H106">
        <v>50879</v>
      </c>
      <c r="I106">
        <v>60391</v>
      </c>
      <c r="J106">
        <v>25885</v>
      </c>
      <c r="K106">
        <v>45905</v>
      </c>
      <c r="L106">
        <v>37</v>
      </c>
      <c r="M106">
        <v>131427</v>
      </c>
      <c r="N106">
        <v>228</v>
      </c>
      <c r="O106" t="s">
        <v>115</v>
      </c>
      <c r="P106" t="s">
        <v>50</v>
      </c>
      <c r="Q106">
        <v>1855</v>
      </c>
      <c r="R106">
        <v>2023</v>
      </c>
      <c r="S106">
        <v>168</v>
      </c>
      <c r="T106">
        <v>36864</v>
      </c>
      <c r="U106">
        <v>0.50875606831895281</v>
      </c>
      <c r="V106">
        <v>0.1254610578763953</v>
      </c>
      <c r="W106">
        <v>0.19695344183463062</v>
      </c>
      <c r="X106">
        <v>1.1869533599323887</v>
      </c>
      <c r="Y106" t="s">
        <v>116</v>
      </c>
      <c r="Z106" t="s">
        <v>110</v>
      </c>
      <c r="AA106">
        <f t="shared" si="34"/>
        <v>5940</v>
      </c>
      <c r="AB106">
        <f t="shared" si="34"/>
        <v>2950</v>
      </c>
      <c r="AC106">
        <f t="shared" si="34"/>
        <v>3360</v>
      </c>
      <c r="AD106">
        <f t="shared" si="21"/>
        <v>12250</v>
      </c>
      <c r="AE106">
        <v>594</v>
      </c>
      <c r="AF106">
        <v>295</v>
      </c>
      <c r="AG106">
        <v>336</v>
      </c>
      <c r="AH106">
        <v>1225</v>
      </c>
      <c r="AI106">
        <v>10.518673191626361</v>
      </c>
      <c r="AJ106">
        <v>5.1239639794032588</v>
      </c>
      <c r="AK106">
        <f t="shared" si="22"/>
        <v>19.144934072685757</v>
      </c>
      <c r="AL106">
        <f t="shared" si="23"/>
        <v>9.4132812159728729</v>
      </c>
      <c r="AM106">
        <f t="shared" si="24"/>
        <v>7.9895604493338652</v>
      </c>
      <c r="AN106">
        <f t="shared" si="25"/>
        <v>8.6894644123566902</v>
      </c>
      <c r="AO106">
        <f t="shared" si="26"/>
        <v>0.48489795918367345</v>
      </c>
      <c r="AP106">
        <f t="shared" si="27"/>
        <v>0.24081632653061225</v>
      </c>
      <c r="AQ106">
        <f t="shared" si="28"/>
        <v>0.2742857142857143</v>
      </c>
      <c r="AR106" t="e">
        <f>+MATCH(O106,'[1]Return t - CEO t - NO'!B647)</f>
        <v>#N/A</v>
      </c>
    </row>
    <row r="107" spans="1:44" x14ac:dyDescent="0.25">
      <c r="A107" t="s">
        <v>105</v>
      </c>
      <c r="B107">
        <v>2021</v>
      </c>
      <c r="C107">
        <v>44561</v>
      </c>
      <c r="D107">
        <v>174512</v>
      </c>
      <c r="E107">
        <f>+D107</f>
        <v>174512</v>
      </c>
      <c r="F107">
        <f t="shared" si="19"/>
        <v>174512000</v>
      </c>
      <c r="G107">
        <f t="shared" si="20"/>
        <v>18.977504065150661</v>
      </c>
      <c r="H107">
        <v>84064</v>
      </c>
      <c r="I107">
        <v>21989</v>
      </c>
      <c r="J107">
        <v>34037</v>
      </c>
      <c r="K107">
        <v>41881</v>
      </c>
      <c r="L107">
        <v>31.263999999999999</v>
      </c>
      <c r="M107">
        <v>149654</v>
      </c>
      <c r="N107">
        <v>228</v>
      </c>
      <c r="O107" t="s">
        <v>106</v>
      </c>
      <c r="P107" t="s">
        <v>50</v>
      </c>
      <c r="Q107">
        <v>1905</v>
      </c>
      <c r="R107">
        <v>2023</v>
      </c>
      <c r="S107">
        <v>118</v>
      </c>
      <c r="U107">
        <v>0.4048938903692425</v>
      </c>
      <c r="V107">
        <v>0.19504102869716697</v>
      </c>
      <c r="W107">
        <v>0.22743795688721985</v>
      </c>
      <c r="X107">
        <v>0.26157451465550058</v>
      </c>
      <c r="Y107" t="s">
        <v>101</v>
      </c>
      <c r="Z107" t="s">
        <v>102</v>
      </c>
      <c r="AA107">
        <f t="shared" si="34"/>
        <v>6910</v>
      </c>
      <c r="AB107">
        <f t="shared" si="34"/>
        <v>3970</v>
      </c>
      <c r="AC107">
        <f t="shared" si="34"/>
        <v>1360</v>
      </c>
      <c r="AD107">
        <f t="shared" si="21"/>
        <v>12240</v>
      </c>
      <c r="AE107">
        <v>691</v>
      </c>
      <c r="AF107">
        <v>397</v>
      </c>
      <c r="AG107">
        <v>136</v>
      </c>
      <c r="AH107">
        <v>1224</v>
      </c>
      <c r="AI107">
        <v>10.350222554842508</v>
      </c>
      <c r="AJ107">
        <v>4.7706846244656651</v>
      </c>
      <c r="AK107">
        <f t="shared" si="22"/>
        <v>18.977504065150661</v>
      </c>
      <c r="AL107">
        <f t="shared" si="23"/>
        <v>9.4124645560663165</v>
      </c>
      <c r="AM107">
        <f t="shared" si="24"/>
        <v>8.2865213736812358</v>
      </c>
      <c r="AN107">
        <f t="shared" si="25"/>
        <v>8.8407249167617152</v>
      </c>
      <c r="AO107">
        <f t="shared" si="26"/>
        <v>0.56454248366013071</v>
      </c>
      <c r="AP107">
        <f t="shared" si="27"/>
        <v>0.32434640522875818</v>
      </c>
      <c r="AQ107">
        <f t="shared" si="28"/>
        <v>0.1111111111111111</v>
      </c>
      <c r="AR107" t="e">
        <f>+MATCH(O107,'[1]Return t - CEO t - NO'!B419)</f>
        <v>#N/A</v>
      </c>
    </row>
    <row r="108" spans="1:44" x14ac:dyDescent="0.25">
      <c r="A108" t="s">
        <v>117</v>
      </c>
      <c r="B108">
        <v>2019</v>
      </c>
      <c r="C108">
        <v>43830</v>
      </c>
      <c r="D108">
        <v>1371.556</v>
      </c>
      <c r="E108">
        <f>+D108*[1]Valuta!$E$9</f>
        <v>13551.9333692</v>
      </c>
      <c r="F108">
        <f t="shared" si="19"/>
        <v>13551933.369200001</v>
      </c>
      <c r="G108">
        <f t="shared" si="20"/>
        <v>16.422039779185379</v>
      </c>
      <c r="H108">
        <v>280.649</v>
      </c>
      <c r="I108">
        <v>469.85899999999998</v>
      </c>
      <c r="J108">
        <v>83.887</v>
      </c>
      <c r="K108">
        <v>94.001999999999995</v>
      </c>
      <c r="L108">
        <v>1.1519999999999999</v>
      </c>
      <c r="M108">
        <v>285.24</v>
      </c>
      <c r="N108">
        <v>228</v>
      </c>
      <c r="O108" t="s">
        <v>118</v>
      </c>
      <c r="P108" t="s">
        <v>119</v>
      </c>
      <c r="Q108">
        <v>2015</v>
      </c>
      <c r="R108">
        <v>2023</v>
      </c>
      <c r="S108">
        <v>8</v>
      </c>
      <c r="U108">
        <v>0.29890361269771137</v>
      </c>
      <c r="V108">
        <v>6.1161921204821383E-2</v>
      </c>
      <c r="W108">
        <v>0.29409269387182724</v>
      </c>
      <c r="X108">
        <v>1.674187330081347</v>
      </c>
      <c r="Y108" t="s">
        <v>92</v>
      </c>
      <c r="Z108" t="s">
        <v>84</v>
      </c>
      <c r="AA108">
        <f>+AE108*[1]Valuta!$E$9</f>
        <v>5661.6410999999998</v>
      </c>
      <c r="AB108">
        <f>+AF108*[1]Valuta!$E$9</f>
        <v>6432.3356999999996</v>
      </c>
      <c r="AC108">
        <f>+AG108*[1]Valuta!$E$9</f>
        <v>79.045599999999993</v>
      </c>
      <c r="AD108">
        <f t="shared" si="21"/>
        <v>12173.0224</v>
      </c>
      <c r="AE108">
        <v>573</v>
      </c>
      <c r="AF108">
        <v>651</v>
      </c>
      <c r="AG108">
        <v>8</v>
      </c>
      <c r="AH108">
        <v>1232</v>
      </c>
      <c r="AI108">
        <v>7.0492548412558369</v>
      </c>
      <c r="AJ108">
        <v>2.0794415416798357</v>
      </c>
      <c r="AK108">
        <f t="shared" si="22"/>
        <v>16.422039779185379</v>
      </c>
      <c r="AL108">
        <f t="shared" si="23"/>
        <v>9.4069775035459138</v>
      </c>
      <c r="AM108">
        <f t="shared" si="24"/>
        <v>8.7690930016610178</v>
      </c>
      <c r="AN108">
        <f t="shared" si="25"/>
        <v>8.6414690761671888</v>
      </c>
      <c r="AO108">
        <f t="shared" si="26"/>
        <v>0.46509740259740256</v>
      </c>
      <c r="AP108">
        <f t="shared" si="27"/>
        <v>0.52840909090909094</v>
      </c>
      <c r="AQ108">
        <f t="shared" si="28"/>
        <v>6.4935064935064931E-3</v>
      </c>
      <c r="AR108">
        <f>+MATCH(O108,'[1]Return t - CEO t - NO'!B93)</f>
        <v>1</v>
      </c>
    </row>
    <row r="109" spans="1:44" x14ac:dyDescent="0.25">
      <c r="A109" t="s">
        <v>124</v>
      </c>
      <c r="B109">
        <v>2022</v>
      </c>
      <c r="C109">
        <v>44926</v>
      </c>
      <c r="D109">
        <v>80671</v>
      </c>
      <c r="E109">
        <f>+D109</f>
        <v>80671</v>
      </c>
      <c r="F109">
        <f t="shared" si="19"/>
        <v>80671000</v>
      </c>
      <c r="G109">
        <f t="shared" si="20"/>
        <v>18.205889713018301</v>
      </c>
      <c r="H109">
        <v>41686</v>
      </c>
      <c r="I109">
        <v>14677</v>
      </c>
      <c r="J109">
        <v>7365</v>
      </c>
      <c r="K109">
        <v>9622</v>
      </c>
      <c r="L109">
        <v>20.471</v>
      </c>
      <c r="M109">
        <v>57955</v>
      </c>
      <c r="N109">
        <v>228</v>
      </c>
      <c r="O109" t="s">
        <v>125</v>
      </c>
      <c r="P109" t="s">
        <v>50</v>
      </c>
      <c r="Q109">
        <v>1904</v>
      </c>
      <c r="R109">
        <v>2023</v>
      </c>
      <c r="S109">
        <v>119</v>
      </c>
      <c r="T109">
        <v>39427</v>
      </c>
      <c r="U109">
        <v>0.17667802139807129</v>
      </c>
      <c r="V109">
        <v>9.1296748521773621E-2</v>
      </c>
      <c r="W109">
        <v>0.12708135622465705</v>
      </c>
      <c r="X109">
        <v>0.35208463273041307</v>
      </c>
      <c r="Y109" t="s">
        <v>55</v>
      </c>
      <c r="Z109" t="s">
        <v>56</v>
      </c>
      <c r="AA109">
        <f>+AE109*10</f>
        <v>12000</v>
      </c>
      <c r="AB109">
        <f>+AF109*10</f>
        <v>0</v>
      </c>
      <c r="AC109">
        <f>+AG109*10</f>
        <v>170</v>
      </c>
      <c r="AD109">
        <f t="shared" si="21"/>
        <v>12170</v>
      </c>
      <c r="AE109">
        <v>1200</v>
      </c>
      <c r="AF109">
        <v>0</v>
      </c>
      <c r="AG109">
        <v>17</v>
      </c>
      <c r="AH109">
        <v>1217</v>
      </c>
      <c r="AI109">
        <v>9.9267645294406215</v>
      </c>
      <c r="AJ109">
        <v>4.7791234931115296</v>
      </c>
      <c r="AK109">
        <f t="shared" si="22"/>
        <v>18.205889713018301</v>
      </c>
      <c r="AL109">
        <f t="shared" si="23"/>
        <v>9.4067291859815736</v>
      </c>
      <c r="AM109" t="e">
        <f t="shared" si="24"/>
        <v>#NUM!</v>
      </c>
      <c r="AN109">
        <f t="shared" si="25"/>
        <v>9.3926619287701367</v>
      </c>
      <c r="AO109">
        <f t="shared" si="26"/>
        <v>0.98603122432210355</v>
      </c>
      <c r="AP109">
        <f t="shared" si="27"/>
        <v>0</v>
      </c>
      <c r="AQ109">
        <f t="shared" si="28"/>
        <v>1.3968775677896467E-2</v>
      </c>
      <c r="AR109" t="e">
        <f>+MATCH(O109,'[1]Return t - CEO t - NO'!B466)</f>
        <v>#N/A</v>
      </c>
    </row>
    <row r="110" spans="1:44" x14ac:dyDescent="0.25">
      <c r="A110" t="s">
        <v>117</v>
      </c>
      <c r="B110">
        <v>2018</v>
      </c>
      <c r="C110">
        <v>43465</v>
      </c>
      <c r="D110">
        <v>1107.903</v>
      </c>
      <c r="E110">
        <f>+D110*[1]Valuta!$E$8</f>
        <v>11017.873754400001</v>
      </c>
      <c r="F110">
        <f t="shared" si="19"/>
        <v>11017873.754400002</v>
      </c>
      <c r="G110">
        <f t="shared" si="20"/>
        <v>16.215029398826083</v>
      </c>
      <c r="H110">
        <v>264.42399999999998</v>
      </c>
      <c r="I110">
        <v>567.82899999999995</v>
      </c>
      <c r="J110">
        <v>37.951999999999998</v>
      </c>
      <c r="K110">
        <v>43.960999999999999</v>
      </c>
      <c r="L110">
        <v>1.04</v>
      </c>
      <c r="M110">
        <v>206.92599999999999</v>
      </c>
      <c r="N110">
        <v>228</v>
      </c>
      <c r="O110" t="s">
        <v>118</v>
      </c>
      <c r="P110" t="s">
        <v>119</v>
      </c>
      <c r="Q110">
        <v>2015</v>
      </c>
      <c r="R110">
        <v>2023</v>
      </c>
      <c r="S110">
        <v>8</v>
      </c>
      <c r="U110">
        <v>0.14352706259643602</v>
      </c>
      <c r="V110">
        <v>3.4255706501381433E-2</v>
      </c>
      <c r="W110">
        <v>0.18340856151474441</v>
      </c>
      <c r="X110">
        <v>2.1474185399207335</v>
      </c>
      <c r="Y110" t="s">
        <v>92</v>
      </c>
      <c r="Z110" t="s">
        <v>84</v>
      </c>
      <c r="AA110">
        <f>+AE110*[1]Valuta!$E$8</f>
        <v>5032.0688</v>
      </c>
      <c r="AB110">
        <f>+AF110*[1]Valuta!$E$8</f>
        <v>7011.0840000000007</v>
      </c>
      <c r="AC110">
        <f>+AG110*[1]Valuta!$E$8</f>
        <v>79.558400000000006</v>
      </c>
      <c r="AD110">
        <f t="shared" si="21"/>
        <v>12122.7112</v>
      </c>
      <c r="AE110">
        <v>506</v>
      </c>
      <c r="AF110">
        <v>705</v>
      </c>
      <c r="AG110">
        <v>8</v>
      </c>
      <c r="AH110">
        <v>1219</v>
      </c>
      <c r="AI110">
        <v>6.9469759921354184</v>
      </c>
      <c r="AJ110">
        <v>2.0794415416798357</v>
      </c>
      <c r="AK110">
        <f t="shared" si="22"/>
        <v>16.215029398826083</v>
      </c>
      <c r="AL110">
        <f t="shared" si="23"/>
        <v>9.4028359309766394</v>
      </c>
      <c r="AM110">
        <f t="shared" si="24"/>
        <v>8.8552476043076371</v>
      </c>
      <c r="AN110">
        <f t="shared" si="25"/>
        <v>8.5235864707828348</v>
      </c>
      <c r="AO110">
        <f t="shared" si="26"/>
        <v>0.41509433962264153</v>
      </c>
      <c r="AP110">
        <f t="shared" si="27"/>
        <v>0.57834290401968835</v>
      </c>
      <c r="AQ110">
        <f t="shared" si="28"/>
        <v>6.5627563576702219E-3</v>
      </c>
      <c r="AR110">
        <f>+MATCH(O110,'[1]Return t - CEO t - NO'!B94)</f>
        <v>1</v>
      </c>
    </row>
    <row r="111" spans="1:44" s="3" customFormat="1" x14ac:dyDescent="0.25">
      <c r="A111" t="s">
        <v>124</v>
      </c>
      <c r="B111">
        <v>2015</v>
      </c>
      <c r="C111">
        <v>42369</v>
      </c>
      <c r="D111">
        <v>54238</v>
      </c>
      <c r="E111">
        <f>+D111</f>
        <v>54238</v>
      </c>
      <c r="F111">
        <f t="shared" si="19"/>
        <v>54238000</v>
      </c>
      <c r="G111">
        <f t="shared" si="20"/>
        <v>17.80889232776024</v>
      </c>
      <c r="H111">
        <v>33329</v>
      </c>
      <c r="I111">
        <v>8722</v>
      </c>
      <c r="J111">
        <v>3636</v>
      </c>
      <c r="K111">
        <v>4666</v>
      </c>
      <c r="L111">
        <v>14.67</v>
      </c>
      <c r="M111">
        <v>32610</v>
      </c>
      <c r="N111">
        <v>228</v>
      </c>
      <c r="O111" t="s">
        <v>125</v>
      </c>
      <c r="P111" t="s">
        <v>50</v>
      </c>
      <c r="Q111">
        <v>1904</v>
      </c>
      <c r="R111">
        <v>2023</v>
      </c>
      <c r="S111">
        <v>119</v>
      </c>
      <c r="T111">
        <v>39427</v>
      </c>
      <c r="U111">
        <v>0.10909418224369168</v>
      </c>
      <c r="V111">
        <v>6.7037870127954577E-2</v>
      </c>
      <c r="W111">
        <v>0.11149954001839926</v>
      </c>
      <c r="X111">
        <v>0.26169402022262894</v>
      </c>
      <c r="Y111" t="s">
        <v>55</v>
      </c>
      <c r="Z111" t="s">
        <v>56</v>
      </c>
      <c r="AA111">
        <f>+AE111*10</f>
        <v>5810</v>
      </c>
      <c r="AB111">
        <f>+AF111*10</f>
        <v>4070</v>
      </c>
      <c r="AC111">
        <f>+AG111*10</f>
        <v>2210</v>
      </c>
      <c r="AD111">
        <f t="shared" si="21"/>
        <v>12090</v>
      </c>
      <c r="AE111">
        <v>581</v>
      </c>
      <c r="AF111">
        <v>407</v>
      </c>
      <c r="AG111">
        <v>221</v>
      </c>
      <c r="AH111">
        <v>1209</v>
      </c>
      <c r="AI111">
        <v>9.5935598711370282</v>
      </c>
      <c r="AJ111">
        <v>4.7791234931115296</v>
      </c>
      <c r="AK111">
        <f t="shared" si="22"/>
        <v>17.80889232776024</v>
      </c>
      <c r="AL111">
        <f t="shared" si="23"/>
        <v>9.4001339436088376</v>
      </c>
      <c r="AM111">
        <f t="shared" si="24"/>
        <v>8.3113982784366414</v>
      </c>
      <c r="AN111">
        <f t="shared" si="25"/>
        <v>8.6673358498459567</v>
      </c>
      <c r="AO111">
        <f t="shared" si="26"/>
        <v>0.48056244830438377</v>
      </c>
      <c r="AP111">
        <f t="shared" si="27"/>
        <v>0.33664185277088504</v>
      </c>
      <c r="AQ111">
        <f t="shared" si="28"/>
        <v>0.18279569892473119</v>
      </c>
      <c r="AR111" t="e">
        <f>+MATCH(O111,'[1]Return t - CEO t - NO'!B472)</f>
        <v>#N/A</v>
      </c>
    </row>
    <row r="112" spans="1:44" x14ac:dyDescent="0.25">
      <c r="A112" t="s">
        <v>111</v>
      </c>
      <c r="B112">
        <v>2022</v>
      </c>
      <c r="C112">
        <v>44926</v>
      </c>
      <c r="D112">
        <v>319.89999999999998</v>
      </c>
      <c r="E112">
        <f>+D112*[1]Valuta!$D$12</f>
        <v>3169.1213399999997</v>
      </c>
      <c r="F112">
        <f t="shared" si="19"/>
        <v>3169121.34</v>
      </c>
      <c r="G112">
        <f t="shared" si="20"/>
        <v>14.968964927621315</v>
      </c>
      <c r="H112">
        <v>60.4</v>
      </c>
      <c r="I112">
        <v>70</v>
      </c>
      <c r="J112">
        <v>-57.5</v>
      </c>
      <c r="K112">
        <v>-34.4</v>
      </c>
      <c r="L112">
        <v>0.36</v>
      </c>
      <c r="M112">
        <v>147.80000000000001</v>
      </c>
      <c r="N112">
        <v>228</v>
      </c>
      <c r="O112" t="s">
        <v>112</v>
      </c>
      <c r="P112" t="s">
        <v>45</v>
      </c>
      <c r="Q112">
        <v>1996</v>
      </c>
      <c r="R112">
        <v>2023</v>
      </c>
      <c r="S112">
        <v>27</v>
      </c>
      <c r="T112">
        <v>38846</v>
      </c>
      <c r="U112">
        <v>-0.95198675496688745</v>
      </c>
      <c r="V112">
        <v>-0.17974366989684279</v>
      </c>
      <c r="W112">
        <v>-0.38903924221921515</v>
      </c>
      <c r="X112">
        <v>1.1589403973509933</v>
      </c>
      <c r="Y112" t="s">
        <v>113</v>
      </c>
      <c r="Z112" t="s">
        <v>68</v>
      </c>
      <c r="AA112" s="1">
        <f>+AE112*[1]Valuta!$D$12</f>
        <v>3705.0683999999997</v>
      </c>
      <c r="AB112" s="1">
        <f>+AF112*[1]Valuta!$D$12</f>
        <v>1069.9127999999998</v>
      </c>
      <c r="AC112" s="1">
        <f>+AG112*[1]Valuta!$D$12</f>
        <v>7261.5377999999992</v>
      </c>
      <c r="AD112" s="1">
        <f t="shared" si="21"/>
        <v>12036.518999999998</v>
      </c>
      <c r="AE112">
        <v>374</v>
      </c>
      <c r="AF112">
        <v>108</v>
      </c>
      <c r="AG112">
        <v>733</v>
      </c>
      <c r="AH112">
        <v>1215</v>
      </c>
      <c r="AI112">
        <v>5.8861040314501558</v>
      </c>
      <c r="AJ112">
        <v>3.2958368660043291</v>
      </c>
      <c r="AK112">
        <f t="shared" si="22"/>
        <v>14.968964927621315</v>
      </c>
      <c r="AL112">
        <f t="shared" si="23"/>
        <v>9.395700557458353</v>
      </c>
      <c r="AM112">
        <f t="shared" si="24"/>
        <v>6.9753324288079241</v>
      </c>
      <c r="AN112">
        <f t="shared" si="25"/>
        <v>8.2174569990982373</v>
      </c>
      <c r="AO112">
        <f t="shared" si="26"/>
        <v>0.30781893004115229</v>
      </c>
      <c r="AP112">
        <f t="shared" si="27"/>
        <v>8.8888888888888892E-2</v>
      </c>
      <c r="AQ112">
        <f t="shared" si="28"/>
        <v>0.60329218106995885</v>
      </c>
      <c r="AR112" t="e">
        <f>+MATCH(O112,'[1]Return t - CEO t - NO'!B561)</f>
        <v>#N/A</v>
      </c>
    </row>
    <row r="113" spans="1:44" x14ac:dyDescent="0.25">
      <c r="A113" t="s">
        <v>132</v>
      </c>
      <c r="B113">
        <v>2022</v>
      </c>
      <c r="C113">
        <v>44926</v>
      </c>
      <c r="D113">
        <v>14457</v>
      </c>
      <c r="E113">
        <f>+D113</f>
        <v>14457</v>
      </c>
      <c r="F113">
        <f t="shared" si="19"/>
        <v>14457000</v>
      </c>
      <c r="G113">
        <f t="shared" si="20"/>
        <v>16.486689284290581</v>
      </c>
      <c r="H113">
        <v>2575</v>
      </c>
      <c r="I113">
        <v>682</v>
      </c>
      <c r="J113">
        <v>1236</v>
      </c>
      <c r="K113">
        <v>1763</v>
      </c>
      <c r="L113">
        <v>5.9749999999999996</v>
      </c>
      <c r="M113">
        <v>30970</v>
      </c>
      <c r="N113">
        <v>228</v>
      </c>
      <c r="O113" t="s">
        <v>133</v>
      </c>
      <c r="P113" t="s">
        <v>50</v>
      </c>
      <c r="Q113">
        <v>1985</v>
      </c>
      <c r="R113">
        <v>2023</v>
      </c>
      <c r="S113">
        <v>38</v>
      </c>
      <c r="U113">
        <v>0.48</v>
      </c>
      <c r="V113">
        <v>8.5494915957667561E-2</v>
      </c>
      <c r="W113">
        <v>3.9909589925734582E-2</v>
      </c>
      <c r="X113">
        <v>0.26485436893203884</v>
      </c>
      <c r="Y113" t="s">
        <v>51</v>
      </c>
      <c r="Z113" t="s">
        <v>47</v>
      </c>
      <c r="AA113">
        <f t="shared" ref="AA113:AC115" si="35">+AE113*10</f>
        <v>4140</v>
      </c>
      <c r="AB113">
        <f t="shared" si="35"/>
        <v>7800</v>
      </c>
      <c r="AC113">
        <f t="shared" si="35"/>
        <v>80</v>
      </c>
      <c r="AD113">
        <f t="shared" si="21"/>
        <v>12020</v>
      </c>
      <c r="AE113">
        <v>414</v>
      </c>
      <c r="AF113">
        <v>780</v>
      </c>
      <c r="AG113">
        <v>8</v>
      </c>
      <c r="AH113">
        <v>1202</v>
      </c>
      <c r="AI113">
        <v>8.695339376799712</v>
      </c>
      <c r="AJ113">
        <v>3.6375861597263857</v>
      </c>
      <c r="AK113">
        <f t="shared" si="22"/>
        <v>16.486689284290581</v>
      </c>
      <c r="AL113">
        <f t="shared" si="23"/>
        <v>9.394327208089198</v>
      </c>
      <c r="AM113">
        <f t="shared" si="24"/>
        <v>8.9618790126776826</v>
      </c>
      <c r="AN113">
        <f t="shared" si="25"/>
        <v>8.3284510668193601</v>
      </c>
      <c r="AO113">
        <f t="shared" si="26"/>
        <v>0.34442595673876875</v>
      </c>
      <c r="AP113">
        <f t="shared" si="27"/>
        <v>0.64891846921797003</v>
      </c>
      <c r="AQ113">
        <f t="shared" si="28"/>
        <v>6.6555740432612314E-3</v>
      </c>
      <c r="AR113">
        <f>+MATCH(O113,'[1]Return t - CEO t - NO'!B18)</f>
        <v>1</v>
      </c>
    </row>
    <row r="114" spans="1:44" x14ac:dyDescent="0.25">
      <c r="A114" t="s">
        <v>134</v>
      </c>
      <c r="B114">
        <v>2022</v>
      </c>
      <c r="C114">
        <v>44926</v>
      </c>
      <c r="D114">
        <v>12875.365</v>
      </c>
      <c r="E114">
        <f>+D114</f>
        <v>12875.365</v>
      </c>
      <c r="F114">
        <f t="shared" si="19"/>
        <v>12875365</v>
      </c>
      <c r="G114">
        <f t="shared" si="20"/>
        <v>16.370826353626796</v>
      </c>
      <c r="H114">
        <v>6485.7079999999996</v>
      </c>
      <c r="I114">
        <v>3492.4589999999998</v>
      </c>
      <c r="J114">
        <v>1792.4770000000001</v>
      </c>
      <c r="K114">
        <v>2243.8240000000001</v>
      </c>
      <c r="L114">
        <v>0.69799999999999995</v>
      </c>
      <c r="M114">
        <v>7163.9560000000001</v>
      </c>
      <c r="N114">
        <v>228</v>
      </c>
      <c r="O114" t="s">
        <v>135</v>
      </c>
      <c r="P114" t="s">
        <v>50</v>
      </c>
      <c r="Q114">
        <v>1992</v>
      </c>
      <c r="R114">
        <v>2023</v>
      </c>
      <c r="S114">
        <v>31</v>
      </c>
      <c r="T114">
        <v>39233</v>
      </c>
      <c r="U114">
        <v>0.27637337357771891</v>
      </c>
      <c r="V114">
        <v>0.13921756781264066</v>
      </c>
      <c r="W114">
        <v>0.25020770646832563</v>
      </c>
      <c r="X114">
        <v>0.53848538972152304</v>
      </c>
      <c r="Y114" t="s">
        <v>55</v>
      </c>
      <c r="Z114" t="s">
        <v>56</v>
      </c>
      <c r="AA114">
        <f t="shared" si="35"/>
        <v>3640</v>
      </c>
      <c r="AB114">
        <f t="shared" si="35"/>
        <v>5640</v>
      </c>
      <c r="AC114">
        <f t="shared" si="35"/>
        <v>2720</v>
      </c>
      <c r="AD114">
        <f t="shared" si="21"/>
        <v>12000</v>
      </c>
      <c r="AE114">
        <v>364</v>
      </c>
      <c r="AF114">
        <v>564</v>
      </c>
      <c r="AG114">
        <v>272</v>
      </c>
      <c r="AH114">
        <v>1200</v>
      </c>
      <c r="AI114">
        <v>6.5482191027623724</v>
      </c>
      <c r="AJ114">
        <v>3.4339872044851463</v>
      </c>
      <c r="AK114">
        <f t="shared" si="22"/>
        <v>16.370826353626796</v>
      </c>
      <c r="AL114">
        <f t="shared" si="23"/>
        <v>9.3926619287701367</v>
      </c>
      <c r="AM114">
        <f t="shared" si="24"/>
        <v>8.6376393444921042</v>
      </c>
      <c r="AN114">
        <f t="shared" si="25"/>
        <v>8.1997389606307856</v>
      </c>
      <c r="AO114">
        <f t="shared" si="26"/>
        <v>0.30333333333333334</v>
      </c>
      <c r="AP114">
        <f t="shared" si="27"/>
        <v>0.47</v>
      </c>
      <c r="AQ114">
        <f t="shared" si="28"/>
        <v>0.22666666666666666</v>
      </c>
      <c r="AR114" t="e">
        <f>+MATCH(O114,'[1]Return t - CEO t - NO'!B266)</f>
        <v>#N/A</v>
      </c>
    </row>
    <row r="115" spans="1:44" x14ac:dyDescent="0.25">
      <c r="A115" t="s">
        <v>136</v>
      </c>
      <c r="B115">
        <v>2022</v>
      </c>
      <c r="C115">
        <v>44926</v>
      </c>
      <c r="D115">
        <v>36730</v>
      </c>
      <c r="E115">
        <f>+D115</f>
        <v>36730</v>
      </c>
      <c r="F115">
        <f t="shared" si="19"/>
        <v>36730000</v>
      </c>
      <c r="G115">
        <f t="shared" si="20"/>
        <v>17.41910441779585</v>
      </c>
      <c r="H115">
        <v>8263</v>
      </c>
      <c r="I115">
        <v>22493</v>
      </c>
      <c r="J115">
        <v>922</v>
      </c>
      <c r="K115">
        <v>1844</v>
      </c>
      <c r="L115">
        <v>0.77800000000000002</v>
      </c>
      <c r="M115">
        <v>3002</v>
      </c>
      <c r="N115">
        <v>228</v>
      </c>
      <c r="O115" t="s">
        <v>137</v>
      </c>
      <c r="P115" t="s">
        <v>50</v>
      </c>
      <c r="Q115">
        <v>2007</v>
      </c>
      <c r="R115">
        <v>2023</v>
      </c>
      <c r="S115">
        <v>16</v>
      </c>
      <c r="U115">
        <v>0.11158174996974464</v>
      </c>
      <c r="V115">
        <v>2.510209637898176E-2</v>
      </c>
      <c r="W115">
        <v>0.30712858094603596</v>
      </c>
      <c r="X115">
        <v>2.7221348178627616</v>
      </c>
      <c r="Y115" t="s">
        <v>138</v>
      </c>
      <c r="Z115" t="s">
        <v>139</v>
      </c>
      <c r="AA115">
        <f t="shared" si="35"/>
        <v>5880</v>
      </c>
      <c r="AB115">
        <f t="shared" si="35"/>
        <v>1160</v>
      </c>
      <c r="AC115">
        <f t="shared" si="35"/>
        <v>4950</v>
      </c>
      <c r="AD115">
        <f t="shared" si="21"/>
        <v>11990</v>
      </c>
      <c r="AE115">
        <v>588</v>
      </c>
      <c r="AF115">
        <v>116</v>
      </c>
      <c r="AG115">
        <v>495</v>
      </c>
      <c r="AH115">
        <v>1199</v>
      </c>
      <c r="AI115">
        <v>6.6567265241783913</v>
      </c>
      <c r="AJ115">
        <v>2.7725887222397811</v>
      </c>
      <c r="AK115">
        <f t="shared" si="22"/>
        <v>17.41910441779585</v>
      </c>
      <c r="AL115">
        <f t="shared" si="23"/>
        <v>9.3918282480215591</v>
      </c>
      <c r="AM115">
        <f t="shared" si="24"/>
        <v>7.0561752841004104</v>
      </c>
      <c r="AN115">
        <f t="shared" si="25"/>
        <v>8.6793120408926718</v>
      </c>
      <c r="AO115">
        <f t="shared" si="26"/>
        <v>0.49040867389491244</v>
      </c>
      <c r="AP115">
        <f t="shared" si="27"/>
        <v>9.6747289407839873E-2</v>
      </c>
      <c r="AQ115">
        <f t="shared" si="28"/>
        <v>0.41284403669724773</v>
      </c>
      <c r="AR115" t="e">
        <f>+MATCH(O115,'[1]Return t - CEO t - NO'!B601)</f>
        <v>#N/A</v>
      </c>
    </row>
    <row r="116" spans="1:44" x14ac:dyDescent="0.25">
      <c r="A116" t="s">
        <v>69</v>
      </c>
      <c r="B116">
        <v>2019</v>
      </c>
      <c r="C116">
        <v>43830</v>
      </c>
      <c r="D116">
        <v>12226.786</v>
      </c>
      <c r="E116">
        <f>+D116*[1]Valuta!$D$9</f>
        <v>107810.90823360001</v>
      </c>
      <c r="F116">
        <f t="shared" si="19"/>
        <v>107810908.23360002</v>
      </c>
      <c r="G116">
        <f t="shared" si="20"/>
        <v>18.495889400870873</v>
      </c>
      <c r="H116">
        <v>2367.585</v>
      </c>
      <c r="I116">
        <v>3262.66</v>
      </c>
      <c r="J116">
        <v>1352.326</v>
      </c>
      <c r="K116">
        <v>2285.9229999999998</v>
      </c>
      <c r="L116">
        <v>1.7030000000000001</v>
      </c>
      <c r="M116">
        <v>3338.6669999999999</v>
      </c>
      <c r="N116">
        <v>228</v>
      </c>
      <c r="O116" t="s">
        <v>70</v>
      </c>
      <c r="P116" t="s">
        <v>45</v>
      </c>
      <c r="Q116">
        <v>1971</v>
      </c>
      <c r="R116">
        <v>2023</v>
      </c>
      <c r="S116">
        <v>52</v>
      </c>
      <c r="T116">
        <v>39031</v>
      </c>
      <c r="U116">
        <v>0.57118371674089841</v>
      </c>
      <c r="V116">
        <v>0.1106035551779511</v>
      </c>
      <c r="W116">
        <v>0.4050496800070208</v>
      </c>
      <c r="X116">
        <v>1.3780540086205986</v>
      </c>
      <c r="Y116" t="s">
        <v>71</v>
      </c>
      <c r="Z116" t="s">
        <v>72</v>
      </c>
      <c r="AA116" s="1">
        <f>+AE116*[1]Valuta!$D$9</f>
        <v>7283.3376000000007</v>
      </c>
      <c r="AB116" s="1">
        <f>+AF116*[1]Valuta!$D$9</f>
        <v>4558.6992</v>
      </c>
      <c r="AC116" s="1">
        <f>+AG116*[1]Valuta!$D$9</f>
        <v>61.723200000000006</v>
      </c>
      <c r="AD116" s="1">
        <f t="shared" si="21"/>
        <v>11903.760000000002</v>
      </c>
      <c r="AE116">
        <v>826</v>
      </c>
      <c r="AF116">
        <v>517</v>
      </c>
      <c r="AG116">
        <v>7</v>
      </c>
      <c r="AH116">
        <v>1350</v>
      </c>
      <c r="AI116">
        <v>7.4401466806626884</v>
      </c>
      <c r="AJ116">
        <v>3.9512437185814275</v>
      </c>
      <c r="AK116">
        <f t="shared" si="22"/>
        <v>18.495889400870873</v>
      </c>
      <c r="AL116">
        <f t="shared" si="23"/>
        <v>9.3846095955793096</v>
      </c>
      <c r="AM116">
        <f t="shared" si="24"/>
        <v>8.4247925986552623</v>
      </c>
      <c r="AN116">
        <f t="shared" si="25"/>
        <v>8.8933444976678118</v>
      </c>
      <c r="AO116">
        <f t="shared" si="26"/>
        <v>0.61185185185185176</v>
      </c>
      <c r="AP116">
        <f t="shared" si="27"/>
        <v>0.38296296296296289</v>
      </c>
      <c r="AQ116">
        <f t="shared" si="28"/>
        <v>5.185185185185185E-3</v>
      </c>
      <c r="AR116">
        <f>+MATCH(O116,'[1]Return t - CEO t - NO'!B45)</f>
        <v>1</v>
      </c>
    </row>
    <row r="117" spans="1:44" x14ac:dyDescent="0.25">
      <c r="A117" t="s">
        <v>85</v>
      </c>
      <c r="B117">
        <v>2021</v>
      </c>
      <c r="C117">
        <v>44561</v>
      </c>
      <c r="D117">
        <v>1629.827</v>
      </c>
      <c r="E117">
        <f>+D117*[1]Valuta!$D$11</f>
        <v>14401.640320099999</v>
      </c>
      <c r="F117">
        <f t="shared" si="19"/>
        <v>14401640.3201</v>
      </c>
      <c r="G117">
        <f t="shared" si="20"/>
        <v>16.482852669176907</v>
      </c>
      <c r="H117">
        <v>1115.335</v>
      </c>
      <c r="I117">
        <v>33.021999999999998</v>
      </c>
      <c r="J117">
        <v>213.41499999999999</v>
      </c>
      <c r="K117">
        <v>405.78399999999999</v>
      </c>
      <c r="L117">
        <v>0.47099999999999997</v>
      </c>
      <c r="M117">
        <v>518.68899999999996</v>
      </c>
      <c r="N117">
        <v>228</v>
      </c>
      <c r="O117" t="s">
        <v>86</v>
      </c>
      <c r="P117" t="s">
        <v>45</v>
      </c>
      <c r="Q117">
        <v>1996</v>
      </c>
      <c r="R117">
        <v>2023</v>
      </c>
      <c r="S117">
        <v>27</v>
      </c>
      <c r="U117">
        <v>0.19134609780917838</v>
      </c>
      <c r="V117">
        <v>0.1309433455207209</v>
      </c>
      <c r="W117">
        <v>0.41145079228593628</v>
      </c>
      <c r="X117">
        <v>2.9607248046551033E-2</v>
      </c>
      <c r="Y117" t="s">
        <v>71</v>
      </c>
      <c r="Z117" t="s">
        <v>72</v>
      </c>
      <c r="AA117" s="1">
        <f>+AE117*[1]Valuta!$D$11</f>
        <v>4983.6732000000002</v>
      </c>
      <c r="AB117" s="1">
        <f>+AF117*[1]Valuta!$D$11</f>
        <v>5823.1216999999997</v>
      </c>
      <c r="AC117" s="1">
        <f>+AG117*[1]Valuta!$D$11</f>
        <v>1007.3381999999999</v>
      </c>
      <c r="AD117" s="1">
        <f t="shared" si="21"/>
        <v>11814.133100000001</v>
      </c>
      <c r="AE117">
        <v>564</v>
      </c>
      <c r="AF117">
        <v>659</v>
      </c>
      <c r="AG117">
        <v>114</v>
      </c>
      <c r="AH117">
        <v>1337</v>
      </c>
      <c r="AI117">
        <v>6.1548580940164177</v>
      </c>
      <c r="AJ117">
        <v>3.2958368660043291</v>
      </c>
      <c r="AK117">
        <f t="shared" si="22"/>
        <v>16.482852669176907</v>
      </c>
      <c r="AL117">
        <f t="shared" si="23"/>
        <v>9.3770518140979444</v>
      </c>
      <c r="AM117">
        <f t="shared" si="24"/>
        <v>8.6695917714985082</v>
      </c>
      <c r="AN117">
        <f t="shared" si="25"/>
        <v>8.5139224884940585</v>
      </c>
      <c r="AO117">
        <f t="shared" si="26"/>
        <v>0.42183994016454746</v>
      </c>
      <c r="AP117">
        <f t="shared" si="27"/>
        <v>0.4928945400149588</v>
      </c>
      <c r="AQ117">
        <f t="shared" si="28"/>
        <v>8.5265519820493629E-2</v>
      </c>
      <c r="AR117" t="e">
        <f>+MATCH(O117,'[1]Return t - CEO t - NO'!B650)</f>
        <v>#N/A</v>
      </c>
    </row>
    <row r="118" spans="1:44" x14ac:dyDescent="0.25">
      <c r="A118" t="s">
        <v>87</v>
      </c>
      <c r="B118">
        <v>2016</v>
      </c>
      <c r="C118">
        <v>42735</v>
      </c>
      <c r="D118">
        <v>104530</v>
      </c>
      <c r="E118">
        <f>+D118*[1]Valuta!$D$6</f>
        <v>903724.56799999997</v>
      </c>
      <c r="F118">
        <f t="shared" si="19"/>
        <v>903724568</v>
      </c>
      <c r="G118">
        <f t="shared" si="20"/>
        <v>20.62203519051571</v>
      </c>
      <c r="H118">
        <v>35072</v>
      </c>
      <c r="I118">
        <v>27999</v>
      </c>
      <c r="J118">
        <v>775</v>
      </c>
      <c r="K118">
        <v>11024</v>
      </c>
      <c r="L118">
        <v>20.539000000000001</v>
      </c>
      <c r="M118">
        <v>45688</v>
      </c>
      <c r="N118">
        <v>228</v>
      </c>
      <c r="O118" t="s">
        <v>88</v>
      </c>
      <c r="P118" t="s">
        <v>89</v>
      </c>
      <c r="Q118">
        <v>1972</v>
      </c>
      <c r="R118">
        <v>2023</v>
      </c>
      <c r="S118">
        <v>51</v>
      </c>
      <c r="U118">
        <v>2.2097399635036496E-2</v>
      </c>
      <c r="V118">
        <v>7.4141394814885679E-3</v>
      </c>
      <c r="W118">
        <v>1.6962878655226755E-2</v>
      </c>
      <c r="X118">
        <v>0.79832915145985406</v>
      </c>
      <c r="Y118" t="s">
        <v>71</v>
      </c>
      <c r="Z118" t="s">
        <v>72</v>
      </c>
      <c r="AA118" s="1">
        <f>+AE118*[1]Valuta!$D$6</f>
        <v>9294.02</v>
      </c>
      <c r="AB118" s="1">
        <f>+AF118*[1]Valuta!$D$6</f>
        <v>2118.172</v>
      </c>
      <c r="AC118" s="1">
        <f>+AG118*[1]Valuta!$D$6</f>
        <v>319.88720000000001</v>
      </c>
      <c r="AD118" s="1">
        <f t="shared" si="21"/>
        <v>11732.0792</v>
      </c>
      <c r="AE118">
        <v>1075</v>
      </c>
      <c r="AF118">
        <v>245</v>
      </c>
      <c r="AG118">
        <v>37</v>
      </c>
      <c r="AH118">
        <v>1357</v>
      </c>
      <c r="AI118">
        <v>9.9300807968056493</v>
      </c>
      <c r="AJ118">
        <v>3.9318256327243257</v>
      </c>
      <c r="AK118">
        <f t="shared" si="22"/>
        <v>20.62203519051571</v>
      </c>
      <c r="AL118">
        <f t="shared" si="23"/>
        <v>9.3700821808416883</v>
      </c>
      <c r="AM118">
        <f t="shared" si="24"/>
        <v>7.6583087315515455</v>
      </c>
      <c r="AN118">
        <f t="shared" si="25"/>
        <v>9.1371264615685828</v>
      </c>
      <c r="AO118">
        <f t="shared" si="26"/>
        <v>0.79218865143699335</v>
      </c>
      <c r="AP118">
        <f t="shared" si="27"/>
        <v>0.18054532056005895</v>
      </c>
      <c r="AQ118">
        <f t="shared" si="28"/>
        <v>2.7266028002947678E-2</v>
      </c>
      <c r="AR118" t="e">
        <f>+MATCH(O118,'[1]Return t - CEO t - NO'!B232)</f>
        <v>#N/A</v>
      </c>
    </row>
    <row r="119" spans="1:44" s="3" customFormat="1" x14ac:dyDescent="0.25">
      <c r="A119" t="s">
        <v>122</v>
      </c>
      <c r="B119">
        <v>2022</v>
      </c>
      <c r="C119">
        <v>44926</v>
      </c>
      <c r="D119">
        <v>539.34500000000003</v>
      </c>
      <c r="E119">
        <f>+D119*[1]Valuta!$D$12</f>
        <v>5343.0751769999997</v>
      </c>
      <c r="F119">
        <f t="shared" si="19"/>
        <v>5343075.1770000001</v>
      </c>
      <c r="G119">
        <f t="shared" si="20"/>
        <v>15.491311921026213</v>
      </c>
      <c r="H119">
        <v>206.50299999999999</v>
      </c>
      <c r="I119">
        <v>58.381999999999998</v>
      </c>
      <c r="J119">
        <v>68.006</v>
      </c>
      <c r="K119">
        <v>103.17</v>
      </c>
      <c r="L119">
        <v>2.5000000000000001E-2</v>
      </c>
      <c r="M119">
        <v>180.267</v>
      </c>
      <c r="N119">
        <v>228</v>
      </c>
      <c r="O119" t="s">
        <v>123</v>
      </c>
      <c r="P119" t="s">
        <v>45</v>
      </c>
      <c r="Q119">
        <v>2009</v>
      </c>
      <c r="R119">
        <v>2023</v>
      </c>
      <c r="S119">
        <v>14</v>
      </c>
      <c r="T119"/>
      <c r="U119">
        <v>0.32932209217299507</v>
      </c>
      <c r="V119">
        <v>0.12608997951218606</v>
      </c>
      <c r="W119">
        <v>0.37725152135443535</v>
      </c>
      <c r="X119">
        <v>0.28271744236161217</v>
      </c>
      <c r="Y119" t="s">
        <v>71</v>
      </c>
      <c r="Z119" t="s">
        <v>72</v>
      </c>
      <c r="AA119" s="1">
        <f>+AE119*[1]Valuta!$D$12</f>
        <v>4675.9151999999995</v>
      </c>
      <c r="AB119" s="1">
        <f>+AF119*[1]Valuta!$D$12</f>
        <v>6865.273799999999</v>
      </c>
      <c r="AC119" s="1">
        <f>+AG119*[1]Valuta!$D$12</f>
        <v>158.50559999999999</v>
      </c>
      <c r="AD119" s="1">
        <f t="shared" si="21"/>
        <v>11699.694599999999</v>
      </c>
      <c r="AE119">
        <v>472</v>
      </c>
      <c r="AF119">
        <v>693</v>
      </c>
      <c r="AG119">
        <v>16</v>
      </c>
      <c r="AH119">
        <v>1181</v>
      </c>
      <c r="AI119">
        <v>3.2188758248682006</v>
      </c>
      <c r="AJ119">
        <v>2.6390573296152584</v>
      </c>
      <c r="AK119">
        <f t="shared" si="22"/>
        <v>15.491311921026213</v>
      </c>
      <c r="AL119">
        <f t="shared" si="23"/>
        <v>9.3673180178810664</v>
      </c>
      <c r="AM119">
        <f t="shared" si="24"/>
        <v>8.8342312008736084</v>
      </c>
      <c r="AN119">
        <f t="shared" si="25"/>
        <v>8.4501801872692592</v>
      </c>
      <c r="AO119">
        <f t="shared" si="26"/>
        <v>0.39966130397967825</v>
      </c>
      <c r="AP119">
        <f t="shared" si="27"/>
        <v>0.58679085520745133</v>
      </c>
      <c r="AQ119">
        <f t="shared" si="28"/>
        <v>1.3547840812870448E-2</v>
      </c>
      <c r="AR119" t="e">
        <f>+MATCH(O119,'[1]Return t - CEO t - NO'!B481)</f>
        <v>#N/A</v>
      </c>
    </row>
    <row r="120" spans="1:44" x14ac:dyDescent="0.25">
      <c r="A120" t="s">
        <v>140</v>
      </c>
      <c r="B120">
        <v>2018</v>
      </c>
      <c r="C120">
        <v>43465</v>
      </c>
      <c r="D120">
        <v>15135.564</v>
      </c>
      <c r="E120">
        <f>+D120</f>
        <v>15135.564</v>
      </c>
      <c r="F120">
        <f t="shared" si="19"/>
        <v>15135564</v>
      </c>
      <c r="G120">
        <f t="shared" si="20"/>
        <v>16.532557764362082</v>
      </c>
      <c r="H120">
        <v>9048.1139999999996</v>
      </c>
      <c r="I120">
        <v>1019.117</v>
      </c>
      <c r="J120">
        <v>4409.7269999999999</v>
      </c>
      <c r="K120">
        <v>4897.5050000000001</v>
      </c>
      <c r="L120">
        <v>1.2010000000000001</v>
      </c>
      <c r="M120">
        <v>11301.338</v>
      </c>
      <c r="N120">
        <v>228</v>
      </c>
      <c r="O120" t="s">
        <v>141</v>
      </c>
      <c r="P120" t="s">
        <v>50</v>
      </c>
      <c r="Q120">
        <v>1991</v>
      </c>
      <c r="R120">
        <v>2023</v>
      </c>
      <c r="S120">
        <v>32</v>
      </c>
      <c r="T120">
        <v>39210</v>
      </c>
      <c r="U120">
        <v>0.48736421755959308</v>
      </c>
      <c r="V120">
        <v>0.29134870692628301</v>
      </c>
      <c r="W120">
        <v>0.39019512556831765</v>
      </c>
      <c r="X120">
        <v>0.11263308574582505</v>
      </c>
      <c r="Y120" t="s">
        <v>55</v>
      </c>
      <c r="Z120" t="s">
        <v>56</v>
      </c>
      <c r="AA120">
        <f t="shared" ref="AA120:AC122" si="36">+AE120*10</f>
        <v>7130</v>
      </c>
      <c r="AB120">
        <f t="shared" si="36"/>
        <v>1870</v>
      </c>
      <c r="AC120">
        <f t="shared" si="36"/>
        <v>2650</v>
      </c>
      <c r="AD120">
        <f t="shared" si="21"/>
        <v>11650</v>
      </c>
      <c r="AE120">
        <v>713</v>
      </c>
      <c r="AF120">
        <v>187</v>
      </c>
      <c r="AG120">
        <v>265</v>
      </c>
      <c r="AH120">
        <v>1165</v>
      </c>
      <c r="AI120">
        <v>7.0909098220799835</v>
      </c>
      <c r="AJ120">
        <v>3.4657359027997265</v>
      </c>
      <c r="AK120">
        <f t="shared" si="22"/>
        <v>16.532557764362082</v>
      </c>
      <c r="AL120">
        <f t="shared" si="23"/>
        <v>9.3630614589938475</v>
      </c>
      <c r="AM120">
        <f t="shared" si="24"/>
        <v>7.5336937098486327</v>
      </c>
      <c r="AN120">
        <f t="shared" si="25"/>
        <v>8.8720665134083418</v>
      </c>
      <c r="AO120">
        <f t="shared" si="26"/>
        <v>0.6120171673819742</v>
      </c>
      <c r="AP120">
        <f t="shared" si="27"/>
        <v>0.16051502145922747</v>
      </c>
      <c r="AQ120">
        <f t="shared" si="28"/>
        <v>0.22746781115879827</v>
      </c>
      <c r="AR120" t="e">
        <f>+MATCH(O120,'[1]Return t - CEO t - NO'!B581)</f>
        <v>#N/A</v>
      </c>
    </row>
    <row r="121" spans="1:44" x14ac:dyDescent="0.25">
      <c r="A121" t="s">
        <v>142</v>
      </c>
      <c r="B121">
        <v>2022</v>
      </c>
      <c r="C121">
        <v>44926</v>
      </c>
      <c r="D121">
        <v>43225</v>
      </c>
      <c r="E121">
        <f>+D121</f>
        <v>43225</v>
      </c>
      <c r="F121">
        <f t="shared" si="19"/>
        <v>43225000</v>
      </c>
      <c r="G121">
        <f t="shared" si="20"/>
        <v>17.58192958953363</v>
      </c>
      <c r="H121">
        <v>13535</v>
      </c>
      <c r="I121">
        <v>3529</v>
      </c>
      <c r="J121">
        <v>3331</v>
      </c>
      <c r="K121">
        <v>4434</v>
      </c>
      <c r="L121">
        <v>11.956</v>
      </c>
      <c r="M121">
        <v>31803</v>
      </c>
      <c r="N121">
        <v>228</v>
      </c>
      <c r="O121" t="s">
        <v>143</v>
      </c>
      <c r="P121" t="s">
        <v>50</v>
      </c>
      <c r="Q121">
        <v>1814</v>
      </c>
      <c r="R121">
        <v>2023</v>
      </c>
      <c r="S121">
        <v>209</v>
      </c>
      <c r="U121">
        <v>0.24610269671222756</v>
      </c>
      <c r="V121">
        <v>7.7061885482938117E-2</v>
      </c>
      <c r="W121">
        <v>0.10473854667798635</v>
      </c>
      <c r="X121">
        <v>0.26073143701514589</v>
      </c>
      <c r="Y121" t="s">
        <v>51</v>
      </c>
      <c r="Z121" t="s">
        <v>47</v>
      </c>
      <c r="AA121">
        <f t="shared" si="36"/>
        <v>6440</v>
      </c>
      <c r="AB121">
        <f t="shared" si="36"/>
        <v>4620</v>
      </c>
      <c r="AC121">
        <f t="shared" si="36"/>
        <v>480</v>
      </c>
      <c r="AD121">
        <f t="shared" si="21"/>
        <v>11540</v>
      </c>
      <c r="AE121">
        <v>644</v>
      </c>
      <c r="AF121">
        <v>462</v>
      </c>
      <c r="AG121">
        <v>48</v>
      </c>
      <c r="AH121">
        <v>1154</v>
      </c>
      <c r="AI121">
        <v>9.3889885234038282</v>
      </c>
      <c r="AJ121">
        <v>5.3423342519648109</v>
      </c>
      <c r="AK121">
        <f t="shared" si="22"/>
        <v>17.58192958953363</v>
      </c>
      <c r="AL121">
        <f t="shared" si="23"/>
        <v>9.3535745400620911</v>
      </c>
      <c r="AM121">
        <f t="shared" si="24"/>
        <v>8.4381499840757836</v>
      </c>
      <c r="AN121">
        <f t="shared" si="25"/>
        <v>8.7702838190983989</v>
      </c>
      <c r="AO121">
        <f t="shared" si="26"/>
        <v>0.55805892547660307</v>
      </c>
      <c r="AP121">
        <f t="shared" si="27"/>
        <v>0.40034662045060659</v>
      </c>
      <c r="AQ121">
        <f t="shared" si="28"/>
        <v>4.1594454072790298E-2</v>
      </c>
      <c r="AR121" t="e">
        <f>+MATCH(O121,'[1]Return t - CEO t - NO'!B338)</f>
        <v>#N/A</v>
      </c>
    </row>
    <row r="122" spans="1:44" x14ac:dyDescent="0.25">
      <c r="A122" t="s">
        <v>93</v>
      </c>
      <c r="B122">
        <v>2018</v>
      </c>
      <c r="C122">
        <v>43465</v>
      </c>
      <c r="D122">
        <v>12832.053</v>
      </c>
      <c r="E122">
        <f>+D122</f>
        <v>12832.053</v>
      </c>
      <c r="F122">
        <f t="shared" si="19"/>
        <v>12832053</v>
      </c>
      <c r="G122">
        <f t="shared" si="20"/>
        <v>16.367456739379154</v>
      </c>
      <c r="H122">
        <v>2033.0730000000001</v>
      </c>
      <c r="I122">
        <v>1243.2850000000001</v>
      </c>
      <c r="J122">
        <v>-23.905999999999999</v>
      </c>
      <c r="K122">
        <v>-2.238</v>
      </c>
      <c r="L122">
        <v>0.35599999999999998</v>
      </c>
      <c r="M122">
        <v>3052.7379999999998</v>
      </c>
      <c r="N122">
        <v>228</v>
      </c>
      <c r="O122" t="s">
        <v>94</v>
      </c>
      <c r="P122" t="s">
        <v>50</v>
      </c>
      <c r="Q122">
        <v>2004</v>
      </c>
      <c r="R122">
        <v>2023</v>
      </c>
      <c r="S122">
        <v>19</v>
      </c>
      <c r="T122">
        <v>39227</v>
      </c>
      <c r="U122">
        <v>-1.1758554660850839E-2</v>
      </c>
      <c r="V122">
        <v>-1.8629910584066322E-3</v>
      </c>
      <c r="W122">
        <v>-7.8310028571072915E-3</v>
      </c>
      <c r="X122">
        <v>0.61152993522613308</v>
      </c>
      <c r="Y122" t="s">
        <v>95</v>
      </c>
      <c r="Z122" t="s">
        <v>84</v>
      </c>
      <c r="AA122">
        <f t="shared" si="36"/>
        <v>6930</v>
      </c>
      <c r="AB122">
        <f t="shared" si="36"/>
        <v>3900</v>
      </c>
      <c r="AC122">
        <f t="shared" si="36"/>
        <v>710</v>
      </c>
      <c r="AD122">
        <f t="shared" si="21"/>
        <v>11540</v>
      </c>
      <c r="AE122">
        <v>693</v>
      </c>
      <c r="AF122">
        <v>390</v>
      </c>
      <c r="AG122">
        <v>71</v>
      </c>
      <c r="AH122">
        <v>1154</v>
      </c>
      <c r="AI122">
        <v>5.8749307308520304</v>
      </c>
      <c r="AJ122">
        <v>2.9444389791664403</v>
      </c>
      <c r="AK122">
        <f t="shared" si="22"/>
        <v>16.367456739379154</v>
      </c>
      <c r="AL122">
        <f t="shared" si="23"/>
        <v>9.3535745400620911</v>
      </c>
      <c r="AM122">
        <f t="shared" si="24"/>
        <v>8.2687318321177372</v>
      </c>
      <c r="AN122">
        <f t="shared" si="25"/>
        <v>8.8436150921839491</v>
      </c>
      <c r="AO122">
        <f t="shared" si="26"/>
        <v>0.60051993067590992</v>
      </c>
      <c r="AP122">
        <f t="shared" si="27"/>
        <v>0.33795493934142112</v>
      </c>
      <c r="AQ122">
        <f t="shared" si="28"/>
        <v>6.1525129982668979E-2</v>
      </c>
      <c r="AR122" t="e">
        <f>+MATCH(O122,'[1]Return t - CEO t - NO'!B541)</f>
        <v>#N/A</v>
      </c>
    </row>
    <row r="123" spans="1:44" x14ac:dyDescent="0.25">
      <c r="A123" t="s">
        <v>111</v>
      </c>
      <c r="B123">
        <v>2015</v>
      </c>
      <c r="C123">
        <v>42369</v>
      </c>
      <c r="D123">
        <v>1232.2</v>
      </c>
      <c r="E123">
        <f>+D123*[1]Valuta!$D$5</f>
        <v>10841.63492</v>
      </c>
      <c r="F123">
        <f t="shared" si="19"/>
        <v>10841634.92</v>
      </c>
      <c r="G123">
        <f t="shared" si="20"/>
        <v>16.198904365481376</v>
      </c>
      <c r="H123">
        <v>921</v>
      </c>
      <c r="I123">
        <v>138.80000000000001</v>
      </c>
      <c r="J123">
        <v>-147.1</v>
      </c>
      <c r="K123">
        <v>-12.9</v>
      </c>
      <c r="L123">
        <v>0.65600000000000003</v>
      </c>
      <c r="M123">
        <v>329.9</v>
      </c>
      <c r="N123">
        <v>228</v>
      </c>
      <c r="O123" t="s">
        <v>112</v>
      </c>
      <c r="P123" t="s">
        <v>45</v>
      </c>
      <c r="Q123">
        <v>1996</v>
      </c>
      <c r="R123">
        <v>2023</v>
      </c>
      <c r="S123">
        <v>27</v>
      </c>
      <c r="T123">
        <v>38846</v>
      </c>
      <c r="U123">
        <v>-0.15971769815418024</v>
      </c>
      <c r="V123">
        <v>-0.11937997078396363</v>
      </c>
      <c r="W123">
        <v>-0.4458926947559867</v>
      </c>
      <c r="X123">
        <v>0.15070575461454941</v>
      </c>
      <c r="Y123" t="s">
        <v>113</v>
      </c>
      <c r="Z123" t="s">
        <v>68</v>
      </c>
      <c r="AA123" s="1">
        <f>+AE123*[1]Valuta!$D$5</f>
        <v>6977.2898000000005</v>
      </c>
      <c r="AB123" s="1">
        <f>+AF123*[1]Valuta!$D$5</f>
        <v>2841.9477999999999</v>
      </c>
      <c r="AC123" s="1">
        <f>+AG123*[1]Valuta!$D$5</f>
        <v>1610.1438000000001</v>
      </c>
      <c r="AD123" s="1">
        <f t="shared" si="21"/>
        <v>11429.3814</v>
      </c>
      <c r="AE123">
        <v>793</v>
      </c>
      <c r="AF123">
        <v>323</v>
      </c>
      <c r="AG123">
        <v>183</v>
      </c>
      <c r="AH123">
        <v>1299</v>
      </c>
      <c r="AI123">
        <v>6.4861607889440887</v>
      </c>
      <c r="AJ123">
        <v>3.2958368660043291</v>
      </c>
      <c r="AK123">
        <f t="shared" si="22"/>
        <v>16.198904365481376</v>
      </c>
      <c r="AL123">
        <f t="shared" si="23"/>
        <v>9.3439426345893679</v>
      </c>
      <c r="AM123">
        <f t="shared" si="24"/>
        <v>7.9522449411414255</v>
      </c>
      <c r="AN123">
        <f t="shared" si="25"/>
        <v>8.8504158395536177</v>
      </c>
      <c r="AO123">
        <f t="shared" si="26"/>
        <v>0.61046959199384143</v>
      </c>
      <c r="AP123">
        <f t="shared" si="27"/>
        <v>0.24865280985373364</v>
      </c>
      <c r="AQ123">
        <f t="shared" si="28"/>
        <v>0.14087759815242495</v>
      </c>
      <c r="AR123" t="e">
        <f>+MATCH(O123,'[1]Return t - CEO t - NO'!B568)</f>
        <v>#N/A</v>
      </c>
    </row>
    <row r="124" spans="1:44" x14ac:dyDescent="0.25">
      <c r="A124" t="s">
        <v>120</v>
      </c>
      <c r="B124">
        <v>2017</v>
      </c>
      <c r="C124">
        <v>43100</v>
      </c>
      <c r="D124">
        <v>129246</v>
      </c>
      <c r="E124">
        <f>+D124*[1]Valuta!$D$7</f>
        <v>1065129.2105999999</v>
      </c>
      <c r="F124">
        <f t="shared" si="19"/>
        <v>1065129210.5999999</v>
      </c>
      <c r="G124">
        <f t="shared" si="20"/>
        <v>20.786361953255618</v>
      </c>
      <c r="H124">
        <v>75540</v>
      </c>
      <c r="I124">
        <v>19893</v>
      </c>
      <c r="J124">
        <v>4108.5</v>
      </c>
      <c r="K124">
        <v>10068.5</v>
      </c>
      <c r="L124">
        <v>13.775</v>
      </c>
      <c r="M124">
        <v>93479</v>
      </c>
      <c r="N124">
        <v>228</v>
      </c>
      <c r="O124" t="s">
        <v>121</v>
      </c>
      <c r="P124" t="s">
        <v>45</v>
      </c>
      <c r="Q124">
        <v>1905</v>
      </c>
      <c r="R124">
        <v>2023</v>
      </c>
      <c r="S124">
        <v>118</v>
      </c>
      <c r="U124">
        <v>5.4388403494837173E-2</v>
      </c>
      <c r="V124">
        <v>3.1788217817185833E-2</v>
      </c>
      <c r="W124">
        <v>4.3951047828924145E-2</v>
      </c>
      <c r="X124">
        <v>0.26334392374900717</v>
      </c>
      <c r="Y124" t="s">
        <v>101</v>
      </c>
      <c r="Z124" t="s">
        <v>102</v>
      </c>
      <c r="AA124" s="1">
        <f>+AE124*[1]Valuta!$D$7</f>
        <v>6114.8961999999992</v>
      </c>
      <c r="AB124" s="1">
        <f>+AF124*[1]Valuta!$D$7</f>
        <v>3304.6810999999998</v>
      </c>
      <c r="AC124" s="1">
        <f>+AG124*[1]Valuta!$D$7</f>
        <v>1944.8996</v>
      </c>
      <c r="AD124" s="1">
        <f t="shared" si="21"/>
        <v>11364.4769</v>
      </c>
      <c r="AE124">
        <v>742</v>
      </c>
      <c r="AF124">
        <v>401</v>
      </c>
      <c r="AG124">
        <v>236</v>
      </c>
      <c r="AH124">
        <v>1379</v>
      </c>
      <c r="AI124">
        <v>9.5306106340211159</v>
      </c>
      <c r="AJ124">
        <v>4.7706846244656651</v>
      </c>
      <c r="AK124">
        <f t="shared" si="22"/>
        <v>20.786361953255618</v>
      </c>
      <c r="AL124">
        <f t="shared" si="23"/>
        <v>9.3382477079506288</v>
      </c>
      <c r="AM124">
        <f t="shared" si="24"/>
        <v>8.103095257463897</v>
      </c>
      <c r="AN124">
        <f t="shared" si="25"/>
        <v>8.7184830733247072</v>
      </c>
      <c r="AO124">
        <f t="shared" si="26"/>
        <v>0.53807106598984766</v>
      </c>
      <c r="AP124">
        <f t="shared" si="27"/>
        <v>0.29079042784626541</v>
      </c>
      <c r="AQ124">
        <f t="shared" si="28"/>
        <v>0.17113850616388687</v>
      </c>
      <c r="AR124" t="e">
        <f>+MATCH(O124,'[1]Return t - CEO t - NO'!B686)</f>
        <v>#N/A</v>
      </c>
    </row>
    <row r="125" spans="1:44" x14ac:dyDescent="0.25">
      <c r="A125" t="s">
        <v>130</v>
      </c>
      <c r="B125">
        <v>2020</v>
      </c>
      <c r="C125">
        <v>44196</v>
      </c>
      <c r="D125">
        <v>2220.0889999999999</v>
      </c>
      <c r="E125">
        <f>+D125*[1]Valuta!$D$10</f>
        <v>18954.009837499998</v>
      </c>
      <c r="F125">
        <f t="shared" si="19"/>
        <v>18954009.837499999</v>
      </c>
      <c r="G125">
        <f t="shared" si="20"/>
        <v>16.757526068031876</v>
      </c>
      <c r="H125">
        <v>575.89599999999996</v>
      </c>
      <c r="I125">
        <v>1269.325</v>
      </c>
      <c r="J125">
        <v>101.836</v>
      </c>
      <c r="K125">
        <v>254.953</v>
      </c>
      <c r="L125">
        <v>2.294</v>
      </c>
      <c r="M125">
        <v>939.06</v>
      </c>
      <c r="N125">
        <v>228</v>
      </c>
      <c r="O125" t="s">
        <v>131</v>
      </c>
      <c r="P125" t="s">
        <v>45</v>
      </c>
      <c r="Q125">
        <v>1914</v>
      </c>
      <c r="R125">
        <v>2023</v>
      </c>
      <c r="S125">
        <v>109</v>
      </c>
      <c r="U125">
        <v>0.17683053884729188</v>
      </c>
      <c r="V125">
        <v>4.5870233130293425E-2</v>
      </c>
      <c r="W125">
        <v>0.10844461482759356</v>
      </c>
      <c r="X125">
        <v>2.2040871962993323</v>
      </c>
      <c r="Y125" t="s">
        <v>46</v>
      </c>
      <c r="Z125" t="s">
        <v>47</v>
      </c>
      <c r="AA125" s="1">
        <f>+AE125*[1]Valuta!$D$10</f>
        <v>6377.5124999999998</v>
      </c>
      <c r="AB125" s="1">
        <f>+AF125*[1]Valuta!$D$10</f>
        <v>4482.1875</v>
      </c>
      <c r="AC125" s="1">
        <f>+AG125*[1]Valuta!$D$10</f>
        <v>461.02499999999998</v>
      </c>
      <c r="AD125" s="1">
        <f t="shared" si="21"/>
        <v>11320.725</v>
      </c>
      <c r="AE125">
        <v>747</v>
      </c>
      <c r="AF125">
        <v>525</v>
      </c>
      <c r="AG125">
        <v>54</v>
      </c>
      <c r="AH125">
        <v>1326</v>
      </c>
      <c r="AI125">
        <v>7.7380522976893156</v>
      </c>
      <c r="AJ125">
        <v>4.6913478822291435</v>
      </c>
      <c r="AK125">
        <f t="shared" si="22"/>
        <v>16.757526068031876</v>
      </c>
      <c r="AL125">
        <f t="shared" si="23"/>
        <v>9.3343903956427159</v>
      </c>
      <c r="AM125">
        <f t="shared" si="24"/>
        <v>8.4078664874885316</v>
      </c>
      <c r="AN125">
        <f t="shared" si="25"/>
        <v>8.7605334100297263</v>
      </c>
      <c r="AO125">
        <f t="shared" si="26"/>
        <v>0.56334841628959276</v>
      </c>
      <c r="AP125">
        <f t="shared" si="27"/>
        <v>0.39592760180995473</v>
      </c>
      <c r="AQ125">
        <f t="shared" si="28"/>
        <v>4.0723981900452483E-2</v>
      </c>
      <c r="AR125" t="e">
        <f>+MATCH(O125,'[1]Return t - CEO t - NO'!B452)</f>
        <v>#N/A</v>
      </c>
    </row>
    <row r="126" spans="1:44" x14ac:dyDescent="0.25">
      <c r="A126" t="s">
        <v>142</v>
      </c>
      <c r="B126">
        <v>2021</v>
      </c>
      <c r="C126">
        <v>44561</v>
      </c>
      <c r="D126">
        <v>39310</v>
      </c>
      <c r="E126">
        <f>+D126</f>
        <v>39310</v>
      </c>
      <c r="F126">
        <f t="shared" si="19"/>
        <v>39310000</v>
      </c>
      <c r="G126">
        <f t="shared" si="20"/>
        <v>17.486989497398042</v>
      </c>
      <c r="H126">
        <v>13470</v>
      </c>
      <c r="I126">
        <v>3950</v>
      </c>
      <c r="J126">
        <v>2874</v>
      </c>
      <c r="K126">
        <v>3956</v>
      </c>
      <c r="L126">
        <v>10.81</v>
      </c>
      <c r="M126">
        <v>27449</v>
      </c>
      <c r="N126">
        <v>228</v>
      </c>
      <c r="O126" t="s">
        <v>143</v>
      </c>
      <c r="P126" t="s">
        <v>50</v>
      </c>
      <c r="Q126">
        <v>1814</v>
      </c>
      <c r="R126">
        <v>2023</v>
      </c>
      <c r="S126">
        <v>209</v>
      </c>
      <c r="U126">
        <v>0.21336302895322939</v>
      </c>
      <c r="V126">
        <v>7.311116764182142E-2</v>
      </c>
      <c r="W126">
        <v>0.10470326787861124</v>
      </c>
      <c r="X126">
        <v>0.29324424647364516</v>
      </c>
      <c r="Y126" t="s">
        <v>51</v>
      </c>
      <c r="Z126" t="s">
        <v>47</v>
      </c>
      <c r="AA126">
        <f t="shared" ref="AA126:AC130" si="37">+AE126*10</f>
        <v>5790</v>
      </c>
      <c r="AB126">
        <f t="shared" si="37"/>
        <v>4180</v>
      </c>
      <c r="AC126">
        <f t="shared" si="37"/>
        <v>1260</v>
      </c>
      <c r="AD126">
        <f t="shared" si="21"/>
        <v>11230</v>
      </c>
      <c r="AE126">
        <v>579</v>
      </c>
      <c r="AF126">
        <v>418</v>
      </c>
      <c r="AG126">
        <v>126</v>
      </c>
      <c r="AH126">
        <v>1123</v>
      </c>
      <c r="AI126">
        <v>9.288226910633254</v>
      </c>
      <c r="AJ126">
        <v>5.3423342519648109</v>
      </c>
      <c r="AK126">
        <f t="shared" si="22"/>
        <v>17.486989497398042</v>
      </c>
      <c r="AL126">
        <f t="shared" si="23"/>
        <v>9.3263440477324888</v>
      </c>
      <c r="AM126">
        <f t="shared" si="24"/>
        <v>8.3380665255188013</v>
      </c>
      <c r="AN126">
        <f t="shared" si="25"/>
        <v>8.6638875705670415</v>
      </c>
      <c r="AO126">
        <f t="shared" si="26"/>
        <v>0.51558325912733749</v>
      </c>
      <c r="AP126">
        <f t="shared" si="27"/>
        <v>0.37221727515583258</v>
      </c>
      <c r="AQ126">
        <f t="shared" si="28"/>
        <v>0.11219946571682991</v>
      </c>
      <c r="AR126" t="e">
        <f>+MATCH(O126,'[1]Return t - CEO t - NO'!B339)</f>
        <v>#N/A</v>
      </c>
    </row>
    <row r="127" spans="1:44" x14ac:dyDescent="0.25">
      <c r="A127" t="s">
        <v>77</v>
      </c>
      <c r="B127">
        <v>2020</v>
      </c>
      <c r="C127">
        <v>44196</v>
      </c>
      <c r="D127">
        <v>58322</v>
      </c>
      <c r="E127">
        <f>+D127</f>
        <v>58322</v>
      </c>
      <c r="F127">
        <f t="shared" si="19"/>
        <v>58322000</v>
      </c>
      <c r="G127">
        <f t="shared" si="20"/>
        <v>17.881489938629478</v>
      </c>
      <c r="H127">
        <v>17423</v>
      </c>
      <c r="I127">
        <v>25302</v>
      </c>
      <c r="J127">
        <v>858</v>
      </c>
      <c r="K127">
        <v>1953</v>
      </c>
      <c r="L127">
        <v>1.605</v>
      </c>
      <c r="M127">
        <v>6810</v>
      </c>
      <c r="N127">
        <v>228</v>
      </c>
      <c r="O127" t="s">
        <v>78</v>
      </c>
      <c r="P127" t="s">
        <v>50</v>
      </c>
      <c r="Q127">
        <v>1841</v>
      </c>
      <c r="R127">
        <v>2023</v>
      </c>
      <c r="S127">
        <v>182</v>
      </c>
      <c r="U127">
        <v>4.924525053090742E-2</v>
      </c>
      <c r="V127">
        <v>1.4711429649188985E-2</v>
      </c>
      <c r="W127">
        <v>0.12599118942731277</v>
      </c>
      <c r="X127">
        <v>1.4522183320897664</v>
      </c>
      <c r="Y127" t="s">
        <v>51</v>
      </c>
      <c r="Z127" t="s">
        <v>47</v>
      </c>
      <c r="AA127">
        <f t="shared" si="37"/>
        <v>10930</v>
      </c>
      <c r="AB127">
        <f t="shared" si="37"/>
        <v>50</v>
      </c>
      <c r="AC127">
        <f t="shared" si="37"/>
        <v>210</v>
      </c>
      <c r="AD127">
        <f t="shared" si="21"/>
        <v>11190</v>
      </c>
      <c r="AE127">
        <v>1093</v>
      </c>
      <c r="AF127">
        <v>5</v>
      </c>
      <c r="AG127">
        <v>21</v>
      </c>
      <c r="AH127">
        <v>1119</v>
      </c>
      <c r="AI127">
        <v>7.3808790355641163</v>
      </c>
      <c r="AJ127">
        <v>5.2040066870767951</v>
      </c>
      <c r="AK127">
        <f t="shared" si="22"/>
        <v>17.881489938629478</v>
      </c>
      <c r="AL127">
        <f t="shared" si="23"/>
        <v>9.3227758013059709</v>
      </c>
      <c r="AM127">
        <f t="shared" si="24"/>
        <v>3.912023005428146</v>
      </c>
      <c r="AN127">
        <f t="shared" si="25"/>
        <v>9.2992665811705848</v>
      </c>
      <c r="AO127">
        <f t="shared" si="26"/>
        <v>0.9767649687220733</v>
      </c>
      <c r="AP127">
        <f t="shared" si="27"/>
        <v>4.4682752457551383E-3</v>
      </c>
      <c r="AQ127">
        <f t="shared" si="28"/>
        <v>1.876675603217158E-2</v>
      </c>
      <c r="AR127">
        <f>+MATCH(O127,'[1]Return t - CEO t - NO'!B36)</f>
        <v>1</v>
      </c>
    </row>
    <row r="128" spans="1:44" x14ac:dyDescent="0.25">
      <c r="A128" t="s">
        <v>140</v>
      </c>
      <c r="B128">
        <v>2022</v>
      </c>
      <c r="C128">
        <v>44926</v>
      </c>
      <c r="D128">
        <v>62500.963000000003</v>
      </c>
      <c r="E128">
        <f>+D128</f>
        <v>62500.963000000003</v>
      </c>
      <c r="F128">
        <f t="shared" si="19"/>
        <v>62500963</v>
      </c>
      <c r="G128">
        <f t="shared" si="20"/>
        <v>17.950692522587929</v>
      </c>
      <c r="H128">
        <v>19355.969000000001</v>
      </c>
      <c r="I128">
        <v>19502.187999999998</v>
      </c>
      <c r="J128">
        <v>4825.76</v>
      </c>
      <c r="K128">
        <v>5826.8130000000001</v>
      </c>
      <c r="L128">
        <v>2.0230000000000001</v>
      </c>
      <c r="M128">
        <v>19984.883000000002</v>
      </c>
      <c r="N128">
        <v>228</v>
      </c>
      <c r="O128" t="s">
        <v>141</v>
      </c>
      <c r="P128" t="s">
        <v>50</v>
      </c>
      <c r="Q128">
        <v>1991</v>
      </c>
      <c r="R128">
        <v>2023</v>
      </c>
      <c r="S128">
        <v>32</v>
      </c>
      <c r="T128">
        <v>39210</v>
      </c>
      <c r="U128">
        <v>0.24931637367263815</v>
      </c>
      <c r="V128">
        <v>7.72109703333691E-2</v>
      </c>
      <c r="W128">
        <v>0.24147051548913245</v>
      </c>
      <c r="X128">
        <v>1.0075542071802241</v>
      </c>
      <c r="Y128" t="s">
        <v>55</v>
      </c>
      <c r="Z128" t="s">
        <v>56</v>
      </c>
      <c r="AA128">
        <f t="shared" si="37"/>
        <v>2570</v>
      </c>
      <c r="AB128">
        <f t="shared" si="37"/>
        <v>8440</v>
      </c>
      <c r="AC128">
        <f t="shared" si="37"/>
        <v>180</v>
      </c>
      <c r="AD128">
        <f t="shared" si="21"/>
        <v>11190</v>
      </c>
      <c r="AE128">
        <v>257</v>
      </c>
      <c r="AF128">
        <v>844</v>
      </c>
      <c r="AG128">
        <v>18</v>
      </c>
      <c r="AH128">
        <v>1119</v>
      </c>
      <c r="AI128">
        <v>7.6123368371677458</v>
      </c>
      <c r="AJ128">
        <v>3.4657359027997265</v>
      </c>
      <c r="AK128">
        <f t="shared" si="22"/>
        <v>17.950692522587929</v>
      </c>
      <c r="AL128">
        <f t="shared" si="23"/>
        <v>9.3227758013059709</v>
      </c>
      <c r="AM128">
        <f t="shared" si="24"/>
        <v>9.0407375875900033</v>
      </c>
      <c r="AN128">
        <f t="shared" si="25"/>
        <v>7.8516611778892651</v>
      </c>
      <c r="AO128">
        <f t="shared" si="26"/>
        <v>0.22966934763181412</v>
      </c>
      <c r="AP128">
        <f t="shared" si="27"/>
        <v>0.75424486148346737</v>
      </c>
      <c r="AQ128">
        <f t="shared" si="28"/>
        <v>1.6085790884718499E-2</v>
      </c>
      <c r="AR128" t="e">
        <f>+MATCH(O128,'[1]Return t - CEO t - NO'!B577)</f>
        <v>#N/A</v>
      </c>
    </row>
    <row r="129" spans="1:44" x14ac:dyDescent="0.25">
      <c r="A129" t="s">
        <v>61</v>
      </c>
      <c r="B129">
        <v>2018</v>
      </c>
      <c r="C129">
        <v>43465</v>
      </c>
      <c r="D129">
        <v>4029.4119999999998</v>
      </c>
      <c r="E129">
        <f>+D129</f>
        <v>4029.4119999999998</v>
      </c>
      <c r="F129">
        <f t="shared" si="19"/>
        <v>4029412</v>
      </c>
      <c r="G129">
        <f t="shared" si="20"/>
        <v>15.209131017570396</v>
      </c>
      <c r="H129">
        <v>1063.829</v>
      </c>
      <c r="I129">
        <v>1790.951</v>
      </c>
      <c r="J129">
        <v>368.209</v>
      </c>
      <c r="K129">
        <v>531.32500000000005</v>
      </c>
      <c r="L129">
        <v>1.8979999999999999</v>
      </c>
      <c r="M129">
        <v>3259.1390000000001</v>
      </c>
      <c r="N129">
        <v>228</v>
      </c>
      <c r="O129" t="s">
        <v>62</v>
      </c>
      <c r="P129" t="s">
        <v>50</v>
      </c>
      <c r="Q129">
        <v>1995</v>
      </c>
      <c r="R129">
        <v>2023</v>
      </c>
      <c r="S129">
        <v>28</v>
      </c>
      <c r="T129">
        <v>43763</v>
      </c>
      <c r="U129">
        <v>0.34611671612636996</v>
      </c>
      <c r="V129">
        <v>9.1380330430345671E-2</v>
      </c>
      <c r="W129">
        <v>0.11297738451781283</v>
      </c>
      <c r="X129">
        <v>1.6834951857864375</v>
      </c>
      <c r="Y129" t="s">
        <v>63</v>
      </c>
      <c r="Z129" t="s">
        <v>64</v>
      </c>
      <c r="AA129">
        <f t="shared" si="37"/>
        <v>4370</v>
      </c>
      <c r="AB129">
        <f t="shared" si="37"/>
        <v>6360</v>
      </c>
      <c r="AC129">
        <f t="shared" si="37"/>
        <v>350</v>
      </c>
      <c r="AD129">
        <f t="shared" si="21"/>
        <v>11080</v>
      </c>
      <c r="AE129">
        <v>437</v>
      </c>
      <c r="AF129">
        <v>636</v>
      </c>
      <c r="AG129">
        <v>35</v>
      </c>
      <c r="AH129">
        <v>1108</v>
      </c>
      <c r="AI129">
        <v>7.5485559791698735</v>
      </c>
      <c r="AJ129">
        <v>3.3322045101752038</v>
      </c>
      <c r="AK129">
        <f t="shared" si="22"/>
        <v>15.209131017570396</v>
      </c>
      <c r="AL129">
        <f t="shared" si="23"/>
        <v>9.3128969603012752</v>
      </c>
      <c r="AM129">
        <f t="shared" si="24"/>
        <v>8.7577836563341673</v>
      </c>
      <c r="AN129">
        <f t="shared" si="25"/>
        <v>8.382518288089635</v>
      </c>
      <c r="AO129">
        <f t="shared" si="26"/>
        <v>0.3944043321299639</v>
      </c>
      <c r="AP129">
        <f t="shared" si="27"/>
        <v>0.57400722021660655</v>
      </c>
      <c r="AQ129">
        <f t="shared" si="28"/>
        <v>3.1588447653429601E-2</v>
      </c>
      <c r="AR129" t="e">
        <f>+MATCH(O129,'[1]Return t - CEO t - NO'!B589)</f>
        <v>#N/A</v>
      </c>
    </row>
    <row r="130" spans="1:44" x14ac:dyDescent="0.25">
      <c r="A130" t="s">
        <v>79</v>
      </c>
      <c r="B130">
        <v>2020</v>
      </c>
      <c r="C130">
        <v>44196</v>
      </c>
      <c r="D130">
        <v>26827</v>
      </c>
      <c r="E130">
        <f>+D130</f>
        <v>26827</v>
      </c>
      <c r="F130">
        <f t="shared" ref="F130:F193" si="38">+E130*1000</f>
        <v>26827000</v>
      </c>
      <c r="G130">
        <f t="shared" ref="G130:G193" si="39">+LN(F130)</f>
        <v>17.104919401017714</v>
      </c>
      <c r="H130">
        <v>7870</v>
      </c>
      <c r="I130">
        <v>6981</v>
      </c>
      <c r="J130">
        <v>-593</v>
      </c>
      <c r="K130">
        <v>447</v>
      </c>
      <c r="L130">
        <v>14.494</v>
      </c>
      <c r="M130">
        <v>28434</v>
      </c>
      <c r="N130">
        <v>228</v>
      </c>
      <c r="O130" t="s">
        <v>80</v>
      </c>
      <c r="P130" t="s">
        <v>50</v>
      </c>
      <c r="Q130">
        <v>1841</v>
      </c>
      <c r="R130">
        <v>2023</v>
      </c>
      <c r="S130">
        <v>182</v>
      </c>
      <c r="U130">
        <v>-7.5349428208386277E-2</v>
      </c>
      <c r="V130">
        <v>-2.2104596115853432E-2</v>
      </c>
      <c r="W130">
        <v>-2.0855314060631638E-2</v>
      </c>
      <c r="X130">
        <v>0.88703939008894539</v>
      </c>
      <c r="Y130" t="s">
        <v>71</v>
      </c>
      <c r="Z130" t="s">
        <v>72</v>
      </c>
      <c r="AA130">
        <f t="shared" si="37"/>
        <v>10930</v>
      </c>
      <c r="AB130">
        <f t="shared" si="37"/>
        <v>50</v>
      </c>
      <c r="AC130">
        <f t="shared" si="37"/>
        <v>30</v>
      </c>
      <c r="AD130">
        <f t="shared" ref="AD130:AD193" si="40">+SUM(AA130:AC130)</f>
        <v>11010</v>
      </c>
      <c r="AE130">
        <v>1093</v>
      </c>
      <c r="AF130">
        <v>5</v>
      </c>
      <c r="AG130">
        <v>3</v>
      </c>
      <c r="AH130">
        <v>1101</v>
      </c>
      <c r="AI130">
        <v>9.5814900496692275</v>
      </c>
      <c r="AJ130">
        <v>5.2040066870767951</v>
      </c>
      <c r="AK130">
        <f t="shared" ref="AK130:AK193" si="41">+G130</f>
        <v>17.104919401017714</v>
      </c>
      <c r="AL130">
        <f t="shared" ref="AL130:AL193" si="42">+LN(AD130)</f>
        <v>9.3065592297167257</v>
      </c>
      <c r="AM130">
        <f t="shared" ref="AM130:AM193" si="43">+LN(AB130)</f>
        <v>3.912023005428146</v>
      </c>
      <c r="AN130">
        <f t="shared" ref="AN130:AN193" si="44">+LN(AA130)</f>
        <v>9.2992665811705848</v>
      </c>
      <c r="AO130">
        <f t="shared" ref="AO130:AO193" si="45">+AA130/AD130</f>
        <v>0.9927338782924614</v>
      </c>
      <c r="AP130">
        <f t="shared" ref="AP130:AP193" si="46">+AB130/AD130</f>
        <v>4.5413260672116261E-3</v>
      </c>
      <c r="AQ130">
        <f t="shared" ref="AQ130:AQ193" si="47">+AC130/AD130</f>
        <v>2.7247956403269754E-3</v>
      </c>
      <c r="AR130">
        <f>+MATCH(O130,'[1]Return t - CEO t - NO'!B52)</f>
        <v>1</v>
      </c>
    </row>
    <row r="131" spans="1:44" x14ac:dyDescent="0.25">
      <c r="A131" t="s">
        <v>130</v>
      </c>
      <c r="B131">
        <v>2021</v>
      </c>
      <c r="C131">
        <v>44561</v>
      </c>
      <c r="D131">
        <v>2073.13</v>
      </c>
      <c r="E131">
        <f>+D131*[1]Valuta!$D$11</f>
        <v>18318.798619000001</v>
      </c>
      <c r="F131">
        <f t="shared" si="38"/>
        <v>18318798.619000003</v>
      </c>
      <c r="G131">
        <f t="shared" si="39"/>
        <v>16.723438337494454</v>
      </c>
      <c r="H131">
        <v>548.58699999999999</v>
      </c>
      <c r="I131">
        <v>1141.6110000000001</v>
      </c>
      <c r="J131">
        <v>60.213000000000001</v>
      </c>
      <c r="K131">
        <v>234.346</v>
      </c>
      <c r="L131">
        <v>2.2989999999999999</v>
      </c>
      <c r="M131">
        <v>1038.367</v>
      </c>
      <c r="N131">
        <v>228</v>
      </c>
      <c r="O131" t="s">
        <v>131</v>
      </c>
      <c r="P131" t="s">
        <v>45</v>
      </c>
      <c r="Q131">
        <v>1914</v>
      </c>
      <c r="R131">
        <v>2023</v>
      </c>
      <c r="S131">
        <v>109</v>
      </c>
      <c r="U131">
        <v>0.10976016566196428</v>
      </c>
      <c r="V131">
        <v>2.9044488285828673E-2</v>
      </c>
      <c r="W131">
        <v>5.7988167959883166E-2</v>
      </c>
      <c r="X131">
        <v>2.0810026486227344</v>
      </c>
      <c r="Y131" t="s">
        <v>46</v>
      </c>
      <c r="Z131" t="s">
        <v>47</v>
      </c>
      <c r="AA131" s="1">
        <f>+AE131*[1]Valuta!$D$11</f>
        <v>7387.1467999999995</v>
      </c>
      <c r="AB131" s="1">
        <f>+AF131*[1]Valuta!$D$11</f>
        <v>3022.0146</v>
      </c>
      <c r="AC131" s="1">
        <f>+AG131*[1]Valuta!$D$11</f>
        <v>521.34169999999995</v>
      </c>
      <c r="AD131" s="1">
        <f t="shared" si="40"/>
        <v>10930.503099999998</v>
      </c>
      <c r="AE131">
        <v>836</v>
      </c>
      <c r="AF131">
        <v>342</v>
      </c>
      <c r="AG131">
        <v>59</v>
      </c>
      <c r="AH131">
        <v>1237</v>
      </c>
      <c r="AI131">
        <v>7.7402295247631816</v>
      </c>
      <c r="AJ131">
        <v>4.6913478822291435</v>
      </c>
      <c r="AK131">
        <f t="shared" si="41"/>
        <v>16.723438337494454</v>
      </c>
      <c r="AL131">
        <f t="shared" si="42"/>
        <v>9.2993126093884886</v>
      </c>
      <c r="AM131">
        <f t="shared" si="43"/>
        <v>8.013678974058605</v>
      </c>
      <c r="AN131">
        <f t="shared" si="44"/>
        <v>8.907496850080701</v>
      </c>
      <c r="AO131">
        <f t="shared" si="45"/>
        <v>0.67582861762328217</v>
      </c>
      <c r="AP131">
        <f t="shared" si="46"/>
        <v>0.27647534357316089</v>
      </c>
      <c r="AQ131">
        <f t="shared" si="47"/>
        <v>4.7696038803556995E-2</v>
      </c>
      <c r="AR131" t="e">
        <f>+MATCH(O131,'[1]Return t - CEO t - NO'!B451)</f>
        <v>#N/A</v>
      </c>
    </row>
    <row r="132" spans="1:44" x14ac:dyDescent="0.25">
      <c r="A132" t="s">
        <v>130</v>
      </c>
      <c r="B132">
        <v>2022</v>
      </c>
      <c r="C132">
        <v>44926</v>
      </c>
      <c r="D132">
        <v>2008.7190000000001</v>
      </c>
      <c r="E132">
        <f>+D132*[1]Valuta!$D$12</f>
        <v>19899.5756454</v>
      </c>
      <c r="F132">
        <f t="shared" si="38"/>
        <v>19899575.645399999</v>
      </c>
      <c r="G132">
        <f t="shared" si="39"/>
        <v>16.806208965115594</v>
      </c>
      <c r="H132">
        <v>697.22</v>
      </c>
      <c r="I132">
        <v>895.726</v>
      </c>
      <c r="J132">
        <v>207.36199999999999</v>
      </c>
      <c r="K132">
        <v>368.733</v>
      </c>
      <c r="L132">
        <v>2.2709999999999999</v>
      </c>
      <c r="M132">
        <v>1309.5450000000001</v>
      </c>
      <c r="N132">
        <v>228</v>
      </c>
      <c r="O132" t="s">
        <v>131</v>
      </c>
      <c r="P132" t="s">
        <v>45</v>
      </c>
      <c r="Q132">
        <v>1914</v>
      </c>
      <c r="R132">
        <v>2023</v>
      </c>
      <c r="S132">
        <v>109</v>
      </c>
      <c r="U132">
        <v>0.29741258139468174</v>
      </c>
      <c r="V132">
        <v>0.10323096460978365</v>
      </c>
      <c r="W132">
        <v>0.15834660130045167</v>
      </c>
      <c r="X132">
        <v>1.2847107082413012</v>
      </c>
      <c r="Y132" t="s">
        <v>46</v>
      </c>
      <c r="Z132" t="s">
        <v>47</v>
      </c>
      <c r="AA132" s="1">
        <f>+AE132*[1]Valuta!$D$12</f>
        <v>7578.5489999999991</v>
      </c>
      <c r="AB132" s="1">
        <f>+AF132*[1]Valuta!$D$12</f>
        <v>0</v>
      </c>
      <c r="AC132" s="1">
        <f>+AG132*[1]Valuta!$D$12</f>
        <v>3338.5241999999998</v>
      </c>
      <c r="AD132" s="1">
        <f t="shared" si="40"/>
        <v>10917.073199999999</v>
      </c>
      <c r="AE132">
        <v>765</v>
      </c>
      <c r="AF132">
        <v>0</v>
      </c>
      <c r="AG132">
        <v>337</v>
      </c>
      <c r="AH132">
        <v>1102</v>
      </c>
      <c r="AI132">
        <v>7.7279755421055585</v>
      </c>
      <c r="AJ132">
        <v>4.6913478822291435</v>
      </c>
      <c r="AK132">
        <f t="shared" si="41"/>
        <v>16.806208965115594</v>
      </c>
      <c r="AL132">
        <f t="shared" si="42"/>
        <v>9.2980831913965645</v>
      </c>
      <c r="AM132" t="e">
        <f t="shared" si="43"/>
        <v>#NUM!</v>
      </c>
      <c r="AN132">
        <f t="shared" si="44"/>
        <v>8.9330770355102409</v>
      </c>
      <c r="AO132">
        <f t="shared" si="45"/>
        <v>0.69419237749546281</v>
      </c>
      <c r="AP132">
        <f t="shared" si="46"/>
        <v>0</v>
      </c>
      <c r="AQ132">
        <f t="shared" si="47"/>
        <v>0.30580762250453725</v>
      </c>
      <c r="AR132" t="e">
        <f>+MATCH(O132,'[1]Return t - CEO t - NO'!B450)</f>
        <v>#N/A</v>
      </c>
    </row>
    <row r="133" spans="1:44" x14ac:dyDescent="0.25">
      <c r="A133" t="s">
        <v>144</v>
      </c>
      <c r="B133">
        <v>2022</v>
      </c>
      <c r="C133">
        <v>44926</v>
      </c>
      <c r="D133">
        <v>1953.3</v>
      </c>
      <c r="E133">
        <f>+D133*[1]Valuta!$D$12</f>
        <v>19350.561779999996</v>
      </c>
      <c r="F133">
        <f t="shared" si="38"/>
        <v>19350561.779999997</v>
      </c>
      <c r="G133">
        <f t="shared" si="39"/>
        <v>16.778232009576769</v>
      </c>
      <c r="H133">
        <v>510.3</v>
      </c>
      <c r="I133">
        <v>714</v>
      </c>
      <c r="J133">
        <v>219.7</v>
      </c>
      <c r="K133">
        <v>451.2</v>
      </c>
      <c r="L133">
        <v>0.9</v>
      </c>
      <c r="M133">
        <v>825.1</v>
      </c>
      <c r="N133">
        <v>228</v>
      </c>
      <c r="O133" t="s">
        <v>145</v>
      </c>
      <c r="P133" t="s">
        <v>45</v>
      </c>
      <c r="Q133">
        <v>1991</v>
      </c>
      <c r="R133">
        <v>2023</v>
      </c>
      <c r="S133">
        <v>32</v>
      </c>
      <c r="T133">
        <v>34107</v>
      </c>
      <c r="U133">
        <v>0.43053106016068976</v>
      </c>
      <c r="V133">
        <v>0.11247632212153791</v>
      </c>
      <c r="W133">
        <v>0.2662707550599927</v>
      </c>
      <c r="X133">
        <v>1.3991769547325104</v>
      </c>
      <c r="Y133" t="s">
        <v>71</v>
      </c>
      <c r="Z133" t="s">
        <v>72</v>
      </c>
      <c r="AA133" s="1">
        <f>+AE133*[1]Valuta!$D$12</f>
        <v>5696.2949999999992</v>
      </c>
      <c r="AB133" s="1">
        <f>+AF133*[1]Valuta!$D$12</f>
        <v>3348.4307999999996</v>
      </c>
      <c r="AC133" s="1">
        <f>+AG133*[1]Valuta!$D$12</f>
        <v>1803.0011999999999</v>
      </c>
      <c r="AD133" s="1">
        <f t="shared" si="40"/>
        <v>10847.726999999999</v>
      </c>
      <c r="AE133">
        <v>575</v>
      </c>
      <c r="AF133">
        <v>338</v>
      </c>
      <c r="AG133">
        <v>182</v>
      </c>
      <c r="AH133">
        <v>1095</v>
      </c>
      <c r="AI133">
        <v>6.8023947633243109</v>
      </c>
      <c r="AJ133">
        <v>3.4657359027997265</v>
      </c>
      <c r="AK133">
        <f t="shared" si="41"/>
        <v>16.778232009576769</v>
      </c>
      <c r="AL133">
        <f t="shared" si="42"/>
        <v>9.2917108439343057</v>
      </c>
      <c r="AM133">
        <f t="shared" si="43"/>
        <v>8.116247097166724</v>
      </c>
      <c r="AN133">
        <f t="shared" si="44"/>
        <v>8.6475712424810549</v>
      </c>
      <c r="AO133">
        <f t="shared" si="45"/>
        <v>0.52511415525114158</v>
      </c>
      <c r="AP133">
        <f t="shared" si="46"/>
        <v>0.30867579908675796</v>
      </c>
      <c r="AQ133">
        <f t="shared" si="47"/>
        <v>0.16621004566210046</v>
      </c>
      <c r="AR133" t="e">
        <f>+MATCH(O133,'[1]Return t - CEO t - NO'!B505)</f>
        <v>#N/A</v>
      </c>
    </row>
    <row r="134" spans="1:44" x14ac:dyDescent="0.25">
      <c r="A134" t="s">
        <v>107</v>
      </c>
      <c r="B134">
        <v>2018</v>
      </c>
      <c r="C134">
        <v>43465</v>
      </c>
      <c r="D134">
        <v>27325</v>
      </c>
      <c r="E134">
        <f>+D134</f>
        <v>27325</v>
      </c>
      <c r="F134">
        <f t="shared" si="38"/>
        <v>27325000</v>
      </c>
      <c r="G134">
        <f t="shared" si="39"/>
        <v>17.123312592026878</v>
      </c>
      <c r="H134">
        <v>14412</v>
      </c>
      <c r="I134">
        <v>3837</v>
      </c>
      <c r="J134">
        <v>2572</v>
      </c>
      <c r="K134">
        <v>3304</v>
      </c>
      <c r="L134">
        <v>8.3490000000000002</v>
      </c>
      <c r="M134">
        <v>18059</v>
      </c>
      <c r="N134">
        <v>228</v>
      </c>
      <c r="O134" t="s">
        <v>108</v>
      </c>
      <c r="P134" t="s">
        <v>50</v>
      </c>
      <c r="Q134">
        <v>1839</v>
      </c>
      <c r="R134">
        <v>2023</v>
      </c>
      <c r="S134">
        <v>184</v>
      </c>
      <c r="U134">
        <v>0.1784623924507355</v>
      </c>
      <c r="V134">
        <v>9.4126258005489474E-2</v>
      </c>
      <c r="W134">
        <v>0.142422061022205</v>
      </c>
      <c r="X134">
        <v>0.26623646960865943</v>
      </c>
      <c r="Y134" t="s">
        <v>109</v>
      </c>
      <c r="Z134" t="s">
        <v>110</v>
      </c>
      <c r="AA134">
        <f t="shared" ref="AA134:AC136" si="48">+AE134*10</f>
        <v>4870</v>
      </c>
      <c r="AB134">
        <f t="shared" si="48"/>
        <v>5650</v>
      </c>
      <c r="AC134">
        <f t="shared" si="48"/>
        <v>320</v>
      </c>
      <c r="AD134">
        <f t="shared" si="40"/>
        <v>10840</v>
      </c>
      <c r="AE134">
        <v>487</v>
      </c>
      <c r="AF134">
        <v>565</v>
      </c>
      <c r="AG134">
        <v>32</v>
      </c>
      <c r="AH134">
        <v>1084</v>
      </c>
      <c r="AI134">
        <v>9.0298970501940001</v>
      </c>
      <c r="AJ134">
        <v>5.2149357576089859</v>
      </c>
      <c r="AK134">
        <f t="shared" si="41"/>
        <v>17.123312592026878</v>
      </c>
      <c r="AL134">
        <f t="shared" si="42"/>
        <v>9.2909982749936368</v>
      </c>
      <c r="AM134">
        <f t="shared" si="43"/>
        <v>8.6394108241404872</v>
      </c>
      <c r="AN134">
        <f t="shared" si="44"/>
        <v>8.4908492160766347</v>
      </c>
      <c r="AO134">
        <f t="shared" si="45"/>
        <v>0.44926199261992622</v>
      </c>
      <c r="AP134">
        <f t="shared" si="46"/>
        <v>0.52121771217712176</v>
      </c>
      <c r="AQ134">
        <f t="shared" si="47"/>
        <v>2.9520295202952029E-2</v>
      </c>
      <c r="AR134" t="e">
        <f>+MATCH(O134,'[1]Return t - CEO t - NO'!B613)</f>
        <v>#N/A</v>
      </c>
    </row>
    <row r="135" spans="1:44" x14ac:dyDescent="0.25">
      <c r="A135" t="s">
        <v>93</v>
      </c>
      <c r="B135">
        <v>2017</v>
      </c>
      <c r="C135">
        <v>43100</v>
      </c>
      <c r="D135">
        <v>12272.127</v>
      </c>
      <c r="E135">
        <f>+D135</f>
        <v>12272.127</v>
      </c>
      <c r="F135">
        <f t="shared" si="38"/>
        <v>12272127</v>
      </c>
      <c r="G135">
        <f t="shared" si="39"/>
        <v>16.322841151297034</v>
      </c>
      <c r="H135">
        <v>2591.2629999999999</v>
      </c>
      <c r="I135">
        <v>1243.2850000000001</v>
      </c>
      <c r="J135">
        <v>562.18399999999997</v>
      </c>
      <c r="K135">
        <v>579.42399999999998</v>
      </c>
      <c r="L135">
        <v>0.30599999999999999</v>
      </c>
      <c r="M135">
        <v>3554.5610000000001</v>
      </c>
      <c r="N135">
        <v>228</v>
      </c>
      <c r="O135" t="s">
        <v>94</v>
      </c>
      <c r="P135" t="s">
        <v>50</v>
      </c>
      <c r="Q135">
        <v>2004</v>
      </c>
      <c r="R135">
        <v>2023</v>
      </c>
      <c r="S135">
        <v>19</v>
      </c>
      <c r="T135">
        <v>39227</v>
      </c>
      <c r="U135">
        <v>0.21695366313647052</v>
      </c>
      <c r="V135">
        <v>4.5809825794664603E-2</v>
      </c>
      <c r="W135">
        <v>0.15815848989509532</v>
      </c>
      <c r="X135">
        <v>0.47979884712589965</v>
      </c>
      <c r="Y135" t="s">
        <v>95</v>
      </c>
      <c r="Z135" t="s">
        <v>84</v>
      </c>
      <c r="AA135">
        <f t="shared" si="48"/>
        <v>6630</v>
      </c>
      <c r="AB135">
        <f t="shared" si="48"/>
        <v>3450</v>
      </c>
      <c r="AC135">
        <f t="shared" si="48"/>
        <v>720</v>
      </c>
      <c r="AD135">
        <f t="shared" si="40"/>
        <v>10800</v>
      </c>
      <c r="AE135">
        <v>663</v>
      </c>
      <c r="AF135">
        <v>345</v>
      </c>
      <c r="AG135">
        <v>72</v>
      </c>
      <c r="AH135">
        <v>1080</v>
      </c>
      <c r="AI135">
        <v>5.7235851019523807</v>
      </c>
      <c r="AJ135">
        <v>2.9444389791664403</v>
      </c>
      <c r="AK135">
        <f t="shared" si="41"/>
        <v>16.322841151297034</v>
      </c>
      <c r="AL135">
        <f t="shared" si="42"/>
        <v>9.2873014131123117</v>
      </c>
      <c r="AM135">
        <f t="shared" si="43"/>
        <v>8.1461295100254052</v>
      </c>
      <c r="AN135">
        <f t="shared" si="44"/>
        <v>8.7993600831799075</v>
      </c>
      <c r="AO135">
        <f t="shared" si="45"/>
        <v>0.61388888888888893</v>
      </c>
      <c r="AP135">
        <f t="shared" si="46"/>
        <v>0.31944444444444442</v>
      </c>
      <c r="AQ135">
        <f t="shared" si="47"/>
        <v>6.6666666666666666E-2</v>
      </c>
      <c r="AR135" t="e">
        <f>+MATCH(O135,'[1]Return t - CEO t - NO'!B542)</f>
        <v>#N/A</v>
      </c>
    </row>
    <row r="136" spans="1:44" x14ac:dyDescent="0.25">
      <c r="A136" t="s">
        <v>146</v>
      </c>
      <c r="B136">
        <v>2021</v>
      </c>
      <c r="C136">
        <v>44561</v>
      </c>
      <c r="D136">
        <v>11588.9</v>
      </c>
      <c r="E136">
        <f>+D136</f>
        <v>11588.9</v>
      </c>
      <c r="F136">
        <f t="shared" si="38"/>
        <v>11588900</v>
      </c>
      <c r="G136">
        <f t="shared" si="39"/>
        <v>16.265558301407093</v>
      </c>
      <c r="H136">
        <v>5992.9</v>
      </c>
      <c r="I136">
        <v>1352.1</v>
      </c>
      <c r="J136">
        <v>1555.8</v>
      </c>
      <c r="K136">
        <v>2346.6999999999998</v>
      </c>
      <c r="L136">
        <v>4.6100000000000003</v>
      </c>
      <c r="M136">
        <v>10908.7</v>
      </c>
      <c r="N136">
        <v>228</v>
      </c>
      <c r="O136" t="s">
        <v>147</v>
      </c>
      <c r="P136" t="s">
        <v>50</v>
      </c>
      <c r="Q136">
        <v>1972</v>
      </c>
      <c r="R136">
        <v>2023</v>
      </c>
      <c r="S136">
        <v>51</v>
      </c>
      <c r="U136">
        <v>0.25960720185552905</v>
      </c>
      <c r="V136">
        <v>0.13424915220599021</v>
      </c>
      <c r="W136">
        <v>0.14262011055396151</v>
      </c>
      <c r="X136">
        <v>0.22561698009311018</v>
      </c>
      <c r="Y136" t="s">
        <v>51</v>
      </c>
      <c r="Z136" t="s">
        <v>47</v>
      </c>
      <c r="AA136">
        <f t="shared" si="48"/>
        <v>5960</v>
      </c>
      <c r="AB136">
        <f t="shared" si="48"/>
        <v>2950</v>
      </c>
      <c r="AC136">
        <f t="shared" si="48"/>
        <v>1850</v>
      </c>
      <c r="AD136">
        <f t="shared" si="40"/>
        <v>10760</v>
      </c>
      <c r="AE136">
        <v>596</v>
      </c>
      <c r="AF136">
        <v>295</v>
      </c>
      <c r="AG136">
        <v>185</v>
      </c>
      <c r="AH136">
        <v>1076</v>
      </c>
      <c r="AI136">
        <v>8.4359831359906945</v>
      </c>
      <c r="AJ136">
        <v>3.9318256327243257</v>
      </c>
      <c r="AK136">
        <f t="shared" si="41"/>
        <v>16.265558301407093</v>
      </c>
      <c r="AL136">
        <f t="shared" si="42"/>
        <v>9.2835908337157758</v>
      </c>
      <c r="AM136">
        <f t="shared" si="43"/>
        <v>7.9895604493338652</v>
      </c>
      <c r="AN136">
        <f t="shared" si="44"/>
        <v>8.6928257600593959</v>
      </c>
      <c r="AO136">
        <f t="shared" si="45"/>
        <v>0.55390334572490707</v>
      </c>
      <c r="AP136">
        <f t="shared" si="46"/>
        <v>0.27416356877323422</v>
      </c>
      <c r="AQ136">
        <f t="shared" si="47"/>
        <v>0.17193308550185873</v>
      </c>
      <c r="AR136" t="e">
        <f>+MATCH(O136,'[1]Return t - CEO t - NO'!#REF!)</f>
        <v>#REF!</v>
      </c>
    </row>
    <row r="137" spans="1:44" x14ac:dyDescent="0.25">
      <c r="A137" t="s">
        <v>148</v>
      </c>
      <c r="B137">
        <v>2022</v>
      </c>
      <c r="C137">
        <v>44926</v>
      </c>
      <c r="D137">
        <v>2803</v>
      </c>
      <c r="E137">
        <f>+D137*[1]Valuta!$D$12</f>
        <v>27768.199799999999</v>
      </c>
      <c r="F137">
        <f t="shared" si="38"/>
        <v>27768199.799999997</v>
      </c>
      <c r="G137">
        <f t="shared" si="39"/>
        <v>17.139402031830631</v>
      </c>
      <c r="H137">
        <v>1369.4</v>
      </c>
      <c r="I137">
        <v>552.9</v>
      </c>
      <c r="J137">
        <v>431.5</v>
      </c>
      <c r="K137">
        <v>663.7</v>
      </c>
      <c r="L137">
        <v>1.4490000000000001</v>
      </c>
      <c r="M137">
        <v>1377</v>
      </c>
      <c r="N137">
        <v>228</v>
      </c>
      <c r="O137" t="s">
        <v>149</v>
      </c>
      <c r="P137" t="s">
        <v>45</v>
      </c>
      <c r="Q137">
        <v>1971</v>
      </c>
      <c r="R137">
        <v>2023</v>
      </c>
      <c r="S137">
        <v>52</v>
      </c>
      <c r="U137">
        <v>0.31510150430845624</v>
      </c>
      <c r="V137">
        <v>0.15394220478059223</v>
      </c>
      <c r="W137">
        <v>0.31336238198983296</v>
      </c>
      <c r="X137">
        <v>0.40375346867241124</v>
      </c>
      <c r="Y137" t="s">
        <v>71</v>
      </c>
      <c r="Z137" t="s">
        <v>72</v>
      </c>
      <c r="AA137" s="1">
        <f>+AE137*[1]Valuta!$D$12</f>
        <v>6330.3173999999999</v>
      </c>
      <c r="AB137" s="1">
        <f>+AF137*[1]Valuta!$D$12</f>
        <v>3390.0385199999996</v>
      </c>
      <c r="AC137" s="1">
        <f>+AG137*[1]Valuta!$D$12</f>
        <v>1010.4731999999999</v>
      </c>
      <c r="AD137" s="1">
        <f t="shared" si="40"/>
        <v>10730.82912</v>
      </c>
      <c r="AE137">
        <v>639</v>
      </c>
      <c r="AF137">
        <v>342.2</v>
      </c>
      <c r="AG137">
        <v>102</v>
      </c>
      <c r="AH137">
        <v>1083.2</v>
      </c>
      <c r="AI137">
        <v>7.2786289423206822</v>
      </c>
      <c r="AJ137">
        <v>3.9512437185814275</v>
      </c>
      <c r="AK137">
        <f t="shared" si="41"/>
        <v>17.139402031830631</v>
      </c>
      <c r="AL137">
        <f t="shared" si="42"/>
        <v>9.2808761038417149</v>
      </c>
      <c r="AM137">
        <f t="shared" si="43"/>
        <v>8.128596563141798</v>
      </c>
      <c r="AN137">
        <f t="shared" si="44"/>
        <v>8.7531056560612388</v>
      </c>
      <c r="AO137">
        <f t="shared" si="45"/>
        <v>0.5899187592319054</v>
      </c>
      <c r="AP137">
        <f t="shared" si="46"/>
        <v>0.31591580502215655</v>
      </c>
      <c r="AQ137">
        <f t="shared" si="47"/>
        <v>9.4165435745937956E-2</v>
      </c>
      <c r="AR137" t="e">
        <f>+MATCH(O137,'[1]Return t - CEO t - NO'!B178)</f>
        <v>#N/A</v>
      </c>
    </row>
    <row r="138" spans="1:44" x14ac:dyDescent="0.25">
      <c r="A138" t="s">
        <v>144</v>
      </c>
      <c r="B138">
        <v>2015</v>
      </c>
      <c r="C138">
        <v>42369</v>
      </c>
      <c r="D138">
        <v>2914.1</v>
      </c>
      <c r="E138">
        <f>+D138*[1]Valuta!$D$5</f>
        <v>25640.000260000001</v>
      </c>
      <c r="F138">
        <f t="shared" si="38"/>
        <v>25640000.260000002</v>
      </c>
      <c r="G138">
        <f t="shared" si="39"/>
        <v>17.059664200157147</v>
      </c>
      <c r="H138">
        <v>1463.7</v>
      </c>
      <c r="I138">
        <v>1099.9000000000001</v>
      </c>
      <c r="J138">
        <v>28.3</v>
      </c>
      <c r="K138">
        <v>474</v>
      </c>
      <c r="L138">
        <v>2.153</v>
      </c>
      <c r="M138">
        <v>961.9</v>
      </c>
      <c r="N138">
        <v>228</v>
      </c>
      <c r="O138" t="s">
        <v>145</v>
      </c>
      <c r="P138" t="s">
        <v>45</v>
      </c>
      <c r="Q138">
        <v>1991</v>
      </c>
      <c r="R138">
        <v>2023</v>
      </c>
      <c r="S138">
        <v>32</v>
      </c>
      <c r="T138">
        <v>34107</v>
      </c>
      <c r="U138">
        <v>1.9334563093530096E-2</v>
      </c>
      <c r="V138">
        <v>9.7114031776534791E-3</v>
      </c>
      <c r="W138">
        <v>2.9420937727414494E-2</v>
      </c>
      <c r="X138">
        <v>0.75145180023228808</v>
      </c>
      <c r="Y138" t="s">
        <v>71</v>
      </c>
      <c r="Z138" t="s">
        <v>72</v>
      </c>
      <c r="AA138" s="1">
        <f>+AE138*[1]Valuta!$D$5</f>
        <v>5683.8955999999998</v>
      </c>
      <c r="AB138" s="1">
        <f>+AF138*[1]Valuta!$D$5</f>
        <v>0</v>
      </c>
      <c r="AC138" s="1">
        <f>+AG138*[1]Valuta!$D$5</f>
        <v>4971.2089999999998</v>
      </c>
      <c r="AD138" s="1">
        <f t="shared" si="40"/>
        <v>10655.104599999999</v>
      </c>
      <c r="AE138">
        <v>646</v>
      </c>
      <c r="AF138">
        <v>0</v>
      </c>
      <c r="AG138">
        <v>565</v>
      </c>
      <c r="AH138">
        <v>1211</v>
      </c>
      <c r="AI138">
        <v>7.6746174973643626</v>
      </c>
      <c r="AJ138">
        <v>3.4657359027997265</v>
      </c>
      <c r="AK138">
        <f t="shared" si="41"/>
        <v>17.059664200157147</v>
      </c>
      <c r="AL138">
        <f t="shared" si="42"/>
        <v>9.273794361471861</v>
      </c>
      <c r="AM138" t="e">
        <f t="shared" si="43"/>
        <v>#NUM!</v>
      </c>
      <c r="AN138">
        <f t="shared" si="44"/>
        <v>8.6453921217013701</v>
      </c>
      <c r="AO138">
        <f t="shared" si="45"/>
        <v>0.53344343517753923</v>
      </c>
      <c r="AP138">
        <f t="shared" si="46"/>
        <v>0</v>
      </c>
      <c r="AQ138">
        <f t="shared" si="47"/>
        <v>0.46655656482246083</v>
      </c>
      <c r="AR138" t="e">
        <f>+MATCH(O138,'[1]Return t - CEO t - NO'!B512)</f>
        <v>#N/A</v>
      </c>
    </row>
    <row r="139" spans="1:44" x14ac:dyDescent="0.25">
      <c r="A139" t="s">
        <v>124</v>
      </c>
      <c r="B139">
        <v>2017</v>
      </c>
      <c r="C139">
        <v>43100</v>
      </c>
      <c r="D139">
        <v>53408</v>
      </c>
      <c r="E139">
        <f>+D139</f>
        <v>53408</v>
      </c>
      <c r="F139">
        <f t="shared" si="38"/>
        <v>53408000</v>
      </c>
      <c r="G139">
        <f t="shared" si="39"/>
        <v>17.7934711054437</v>
      </c>
      <c r="H139">
        <v>34408</v>
      </c>
      <c r="I139">
        <v>4820</v>
      </c>
      <c r="J139">
        <v>4584</v>
      </c>
      <c r="K139">
        <v>5761</v>
      </c>
      <c r="L139">
        <v>18.178000000000001</v>
      </c>
      <c r="M139">
        <v>39324</v>
      </c>
      <c r="N139">
        <v>228</v>
      </c>
      <c r="O139" t="s">
        <v>125</v>
      </c>
      <c r="P139" t="s">
        <v>50</v>
      </c>
      <c r="Q139">
        <v>1904</v>
      </c>
      <c r="R139">
        <v>2023</v>
      </c>
      <c r="S139">
        <v>119</v>
      </c>
      <c r="T139">
        <v>39427</v>
      </c>
      <c r="U139">
        <v>0.13322483143455011</v>
      </c>
      <c r="V139">
        <v>8.5829838226482921E-2</v>
      </c>
      <c r="W139">
        <v>0.11657003356728715</v>
      </c>
      <c r="X139">
        <v>0.14008370146477564</v>
      </c>
      <c r="Y139" t="s">
        <v>55</v>
      </c>
      <c r="Z139" t="s">
        <v>56</v>
      </c>
      <c r="AA139">
        <f t="shared" ref="AA139:AC140" si="49">+AE139*10</f>
        <v>6600</v>
      </c>
      <c r="AB139">
        <f t="shared" si="49"/>
        <v>3700</v>
      </c>
      <c r="AC139">
        <f t="shared" si="49"/>
        <v>310</v>
      </c>
      <c r="AD139">
        <f t="shared" si="40"/>
        <v>10610</v>
      </c>
      <c r="AE139">
        <v>660</v>
      </c>
      <c r="AF139">
        <v>370</v>
      </c>
      <c r="AG139">
        <v>31</v>
      </c>
      <c r="AH139">
        <v>1061</v>
      </c>
      <c r="AI139">
        <v>9.8079673506787159</v>
      </c>
      <c r="AJ139">
        <v>4.7791234931115296</v>
      </c>
      <c r="AK139">
        <f t="shared" si="41"/>
        <v>17.7934711054437</v>
      </c>
      <c r="AL139">
        <f t="shared" si="42"/>
        <v>9.2695522316080297</v>
      </c>
      <c r="AM139">
        <f t="shared" si="43"/>
        <v>8.2160880986323157</v>
      </c>
      <c r="AN139">
        <f t="shared" si="44"/>
        <v>8.794824928014517</v>
      </c>
      <c r="AO139">
        <f t="shared" si="45"/>
        <v>0.62205466540999055</v>
      </c>
      <c r="AP139">
        <f t="shared" si="46"/>
        <v>0.34872761545711595</v>
      </c>
      <c r="AQ139">
        <f t="shared" si="47"/>
        <v>2.9217719132893498E-2</v>
      </c>
      <c r="AR139" t="e">
        <f>+MATCH(O139,'[1]Return t - CEO t - NO'!B470)</f>
        <v>#N/A</v>
      </c>
    </row>
    <row r="140" spans="1:44" x14ac:dyDescent="0.25">
      <c r="A140" t="s">
        <v>142</v>
      </c>
      <c r="B140">
        <v>2020</v>
      </c>
      <c r="C140">
        <v>44196</v>
      </c>
      <c r="D140">
        <v>39230</v>
      </c>
      <c r="E140">
        <f>+D140</f>
        <v>39230</v>
      </c>
      <c r="F140">
        <f t="shared" si="38"/>
        <v>39230000</v>
      </c>
      <c r="G140">
        <f t="shared" si="39"/>
        <v>17.484952318185734</v>
      </c>
      <c r="H140">
        <v>13246</v>
      </c>
      <c r="I140">
        <v>3724</v>
      </c>
      <c r="J140">
        <v>2020</v>
      </c>
      <c r="K140">
        <v>3156</v>
      </c>
      <c r="L140">
        <v>10.252000000000001</v>
      </c>
      <c r="M140">
        <v>25612</v>
      </c>
      <c r="N140">
        <v>228</v>
      </c>
      <c r="O140" t="s">
        <v>143</v>
      </c>
      <c r="P140" t="s">
        <v>50</v>
      </c>
      <c r="Q140">
        <v>1814</v>
      </c>
      <c r="R140">
        <v>2023</v>
      </c>
      <c r="S140">
        <v>209</v>
      </c>
      <c r="U140">
        <v>0.15249886758266645</v>
      </c>
      <c r="V140">
        <v>5.1491205709915881E-2</v>
      </c>
      <c r="W140">
        <v>7.8869280024988289E-2</v>
      </c>
      <c r="X140">
        <v>0.28114147667220291</v>
      </c>
      <c r="Y140" t="s">
        <v>51</v>
      </c>
      <c r="Z140" t="s">
        <v>47</v>
      </c>
      <c r="AA140">
        <f t="shared" si="49"/>
        <v>5650</v>
      </c>
      <c r="AB140">
        <f t="shared" si="49"/>
        <v>3900</v>
      </c>
      <c r="AC140">
        <f t="shared" si="49"/>
        <v>1020</v>
      </c>
      <c r="AD140">
        <f t="shared" si="40"/>
        <v>10570</v>
      </c>
      <c r="AE140">
        <v>565</v>
      </c>
      <c r="AF140">
        <v>390</v>
      </c>
      <c r="AG140">
        <v>102</v>
      </c>
      <c r="AH140">
        <v>1057</v>
      </c>
      <c r="AI140">
        <v>9.2352280874839625</v>
      </c>
      <c r="AJ140">
        <v>5.3423342519648109</v>
      </c>
      <c r="AK140">
        <f t="shared" si="41"/>
        <v>17.484952318185734</v>
      </c>
      <c r="AL140">
        <f t="shared" si="42"/>
        <v>9.2657750788642836</v>
      </c>
      <c r="AM140">
        <f t="shared" si="43"/>
        <v>8.2687318321177372</v>
      </c>
      <c r="AN140">
        <f t="shared" si="44"/>
        <v>8.6394108241404872</v>
      </c>
      <c r="AO140">
        <f t="shared" si="45"/>
        <v>0.53453169347209084</v>
      </c>
      <c r="AP140">
        <f t="shared" si="46"/>
        <v>0.36896877956480606</v>
      </c>
      <c r="AQ140">
        <f t="shared" si="47"/>
        <v>9.6499526963103127E-2</v>
      </c>
      <c r="AR140" t="e">
        <f>+MATCH(O140,'[1]Return t - CEO t - NO'!B340)</f>
        <v>#N/A</v>
      </c>
    </row>
    <row r="141" spans="1:44" x14ac:dyDescent="0.25">
      <c r="A141" t="s">
        <v>148</v>
      </c>
      <c r="B141">
        <v>2018</v>
      </c>
      <c r="C141">
        <v>43465</v>
      </c>
      <c r="D141">
        <v>2004.3</v>
      </c>
      <c r="E141">
        <f>+D141*[1]Valuta!$D$8</f>
        <v>17419.57173</v>
      </c>
      <c r="F141">
        <f t="shared" si="38"/>
        <v>17419571.73</v>
      </c>
      <c r="G141">
        <f t="shared" si="39"/>
        <v>16.673104944126599</v>
      </c>
      <c r="H141">
        <v>1217.8</v>
      </c>
      <c r="I141">
        <v>575.70000000000005</v>
      </c>
      <c r="J141">
        <v>370.9</v>
      </c>
      <c r="K141">
        <v>631</v>
      </c>
      <c r="L141">
        <v>1.073</v>
      </c>
      <c r="M141">
        <v>829.3</v>
      </c>
      <c r="N141">
        <v>228</v>
      </c>
      <c r="O141" t="s">
        <v>149</v>
      </c>
      <c r="P141" t="s">
        <v>45</v>
      </c>
      <c r="Q141">
        <v>1971</v>
      </c>
      <c r="R141">
        <v>2023</v>
      </c>
      <c r="S141">
        <v>52</v>
      </c>
      <c r="U141">
        <v>0.30456561011660371</v>
      </c>
      <c r="V141">
        <v>0.18505213790350744</v>
      </c>
      <c r="W141">
        <v>0.44724466417460507</v>
      </c>
      <c r="X141">
        <v>0.47273772376416495</v>
      </c>
      <c r="Y141" t="s">
        <v>71</v>
      </c>
      <c r="Z141" t="s">
        <v>72</v>
      </c>
      <c r="AA141" s="1">
        <f>+AE141*[1]Valuta!$D$8</f>
        <v>5857.8014000000003</v>
      </c>
      <c r="AB141" s="1">
        <f>+AF141*[1]Valuta!$D$8</f>
        <v>1938.1153000000002</v>
      </c>
      <c r="AC141" s="1">
        <f>+AG141*[1]Valuta!$D$8</f>
        <v>2763.7698</v>
      </c>
      <c r="AD141" s="1">
        <f t="shared" si="40"/>
        <v>10559.6865</v>
      </c>
      <c r="AE141">
        <v>674</v>
      </c>
      <c r="AF141">
        <v>223</v>
      </c>
      <c r="AG141">
        <v>318</v>
      </c>
      <c r="AH141">
        <v>1215</v>
      </c>
      <c r="AI141">
        <v>6.9782137426306985</v>
      </c>
      <c r="AJ141">
        <v>3.9512437185814275</v>
      </c>
      <c r="AK141">
        <f t="shared" si="41"/>
        <v>16.673104944126599</v>
      </c>
      <c r="AL141">
        <f t="shared" si="42"/>
        <v>9.26479886931957</v>
      </c>
      <c r="AM141">
        <f t="shared" si="43"/>
        <v>7.5694712850050401</v>
      </c>
      <c r="AN141">
        <f t="shared" si="44"/>
        <v>8.6755296244572282</v>
      </c>
      <c r="AO141">
        <f t="shared" si="45"/>
        <v>0.55473251028806592</v>
      </c>
      <c r="AP141">
        <f t="shared" si="46"/>
        <v>0.18353909465020579</v>
      </c>
      <c r="AQ141">
        <f t="shared" si="47"/>
        <v>0.2617283950617284</v>
      </c>
      <c r="AR141" t="e">
        <f>+MATCH(O141,'[1]Return t - CEO t - NO'!B182)</f>
        <v>#N/A</v>
      </c>
    </row>
    <row r="142" spans="1:44" x14ac:dyDescent="0.25">
      <c r="A142" t="s">
        <v>132</v>
      </c>
      <c r="B142">
        <v>2019</v>
      </c>
      <c r="C142">
        <v>43830</v>
      </c>
      <c r="D142">
        <v>12854</v>
      </c>
      <c r="E142">
        <f>+D142</f>
        <v>12854</v>
      </c>
      <c r="F142">
        <f t="shared" si="38"/>
        <v>12854000</v>
      </c>
      <c r="G142">
        <f t="shared" si="39"/>
        <v>16.36916560491337</v>
      </c>
      <c r="H142">
        <v>2189</v>
      </c>
      <c r="I142">
        <v>870</v>
      </c>
      <c r="J142">
        <v>1148</v>
      </c>
      <c r="K142">
        <v>1632</v>
      </c>
      <c r="L142">
        <v>5.5359999999999996</v>
      </c>
      <c r="M142">
        <v>22496</v>
      </c>
      <c r="N142">
        <v>228</v>
      </c>
      <c r="O142" t="s">
        <v>133</v>
      </c>
      <c r="P142" t="s">
        <v>50</v>
      </c>
      <c r="Q142">
        <v>1985</v>
      </c>
      <c r="R142">
        <v>2023</v>
      </c>
      <c r="S142">
        <v>38</v>
      </c>
      <c r="U142">
        <v>0.52444038373686619</v>
      </c>
      <c r="V142">
        <v>8.9310720398319596E-2</v>
      </c>
      <c r="W142">
        <v>5.1031294452347081E-2</v>
      </c>
      <c r="X142">
        <v>0.39744175422567385</v>
      </c>
      <c r="Y142" t="s">
        <v>51</v>
      </c>
      <c r="Z142" t="s">
        <v>47</v>
      </c>
      <c r="AA142">
        <f t="shared" ref="AA142:AC144" si="50">+AE142*10</f>
        <v>3890</v>
      </c>
      <c r="AB142">
        <f t="shared" si="50"/>
        <v>6450</v>
      </c>
      <c r="AC142">
        <f t="shared" si="50"/>
        <v>90</v>
      </c>
      <c r="AD142">
        <f t="shared" si="40"/>
        <v>10430</v>
      </c>
      <c r="AE142">
        <v>389</v>
      </c>
      <c r="AF142">
        <v>645</v>
      </c>
      <c r="AG142">
        <v>9</v>
      </c>
      <c r="AH142">
        <v>1043</v>
      </c>
      <c r="AI142">
        <v>8.6190274972975054</v>
      </c>
      <c r="AJ142">
        <v>3.6375861597263857</v>
      </c>
      <c r="AK142">
        <f t="shared" si="41"/>
        <v>16.36916560491337</v>
      </c>
      <c r="AL142">
        <f t="shared" si="42"/>
        <v>9.2524415479948185</v>
      </c>
      <c r="AM142">
        <f t="shared" si="43"/>
        <v>8.7718354097898175</v>
      </c>
      <c r="AN142">
        <f t="shared" si="44"/>
        <v>8.2661644366124918</v>
      </c>
      <c r="AO142">
        <f t="shared" si="45"/>
        <v>0.37296260786193675</v>
      </c>
      <c r="AP142">
        <f t="shared" si="46"/>
        <v>0.61840843720038352</v>
      </c>
      <c r="AQ142">
        <f t="shared" si="47"/>
        <v>8.6289549376797701E-3</v>
      </c>
      <c r="AR142">
        <f>+MATCH(O142,'[1]Return t - CEO t - NO'!B21)</f>
        <v>1</v>
      </c>
    </row>
    <row r="143" spans="1:44" x14ac:dyDescent="0.25">
      <c r="A143" t="s">
        <v>142</v>
      </c>
      <c r="B143">
        <v>2019</v>
      </c>
      <c r="C143">
        <v>43830</v>
      </c>
      <c r="D143">
        <v>39422</v>
      </c>
      <c r="E143">
        <f>+D143</f>
        <v>39422</v>
      </c>
      <c r="F143">
        <f t="shared" si="38"/>
        <v>39422000</v>
      </c>
      <c r="G143">
        <f t="shared" si="39"/>
        <v>17.489834594069013</v>
      </c>
      <c r="H143">
        <v>12753</v>
      </c>
      <c r="I143">
        <v>5319</v>
      </c>
      <c r="J143">
        <v>1180</v>
      </c>
      <c r="K143">
        <v>2175</v>
      </c>
      <c r="L143">
        <v>10.488</v>
      </c>
      <c r="M143">
        <v>24081</v>
      </c>
      <c r="N143">
        <v>228</v>
      </c>
      <c r="O143" t="s">
        <v>143</v>
      </c>
      <c r="P143" t="s">
        <v>50</v>
      </c>
      <c r="Q143">
        <v>1814</v>
      </c>
      <c r="R143">
        <v>2023</v>
      </c>
      <c r="S143">
        <v>209</v>
      </c>
      <c r="U143">
        <v>9.2527248490551245E-2</v>
      </c>
      <c r="V143">
        <v>2.9932524986048398E-2</v>
      </c>
      <c r="W143">
        <v>4.9001287321955071E-2</v>
      </c>
      <c r="X143">
        <v>0.41707833450952719</v>
      </c>
      <c r="Y143" t="s">
        <v>51</v>
      </c>
      <c r="Z143" t="s">
        <v>47</v>
      </c>
      <c r="AA143">
        <f t="shared" si="50"/>
        <v>5500</v>
      </c>
      <c r="AB143">
        <f t="shared" si="50"/>
        <v>3640</v>
      </c>
      <c r="AC143">
        <f t="shared" si="50"/>
        <v>1240</v>
      </c>
      <c r="AD143">
        <f t="shared" si="40"/>
        <v>10380</v>
      </c>
      <c r="AE143">
        <v>550</v>
      </c>
      <c r="AF143">
        <v>364</v>
      </c>
      <c r="AG143">
        <v>124</v>
      </c>
      <c r="AH143">
        <v>1038</v>
      </c>
      <c r="AI143">
        <v>9.2579870254435352</v>
      </c>
      <c r="AJ143">
        <v>5.3423342519648109</v>
      </c>
      <c r="AK143">
        <f t="shared" si="41"/>
        <v>17.489834594069013</v>
      </c>
      <c r="AL143">
        <f t="shared" si="42"/>
        <v>9.2476361567198797</v>
      </c>
      <c r="AM143">
        <f t="shared" si="43"/>
        <v>8.1997389606307856</v>
      </c>
      <c r="AN143">
        <f t="shared" si="44"/>
        <v>8.6125033712205621</v>
      </c>
      <c r="AO143">
        <f t="shared" si="45"/>
        <v>0.52986512524084783</v>
      </c>
      <c r="AP143">
        <f t="shared" si="46"/>
        <v>0.35067437379576105</v>
      </c>
      <c r="AQ143">
        <f t="shared" si="47"/>
        <v>0.11946050096339114</v>
      </c>
      <c r="AR143" t="e">
        <f>+MATCH(O143,'[1]Return t - CEO t - NO'!B341)</f>
        <v>#N/A</v>
      </c>
    </row>
    <row r="144" spans="1:44" x14ac:dyDescent="0.25">
      <c r="A144" t="s">
        <v>132</v>
      </c>
      <c r="B144">
        <v>2020</v>
      </c>
      <c r="C144">
        <v>44196</v>
      </c>
      <c r="D144">
        <v>12862</v>
      </c>
      <c r="E144">
        <f>+D144</f>
        <v>12862</v>
      </c>
      <c r="F144">
        <f t="shared" si="38"/>
        <v>12862000</v>
      </c>
      <c r="G144">
        <f t="shared" si="39"/>
        <v>16.369787785676944</v>
      </c>
      <c r="H144">
        <v>2593</v>
      </c>
      <c r="I144">
        <v>788</v>
      </c>
      <c r="J144">
        <v>1177</v>
      </c>
      <c r="K144">
        <v>1748</v>
      </c>
      <c r="L144">
        <v>5.51</v>
      </c>
      <c r="M144">
        <v>26944</v>
      </c>
      <c r="N144">
        <v>228</v>
      </c>
      <c r="O144" t="s">
        <v>133</v>
      </c>
      <c r="P144" t="s">
        <v>50</v>
      </c>
      <c r="Q144">
        <v>1985</v>
      </c>
      <c r="R144">
        <v>2023</v>
      </c>
      <c r="S144">
        <v>38</v>
      </c>
      <c r="U144">
        <v>0.45391438488237562</v>
      </c>
      <c r="V144">
        <v>9.1509874047582027E-2</v>
      </c>
      <c r="W144">
        <v>4.3683194774346797E-2</v>
      </c>
      <c r="X144">
        <v>0.30389510219822602</v>
      </c>
      <c r="Y144" t="s">
        <v>51</v>
      </c>
      <c r="Z144" t="s">
        <v>47</v>
      </c>
      <c r="AA144">
        <f t="shared" si="50"/>
        <v>2560</v>
      </c>
      <c r="AB144">
        <f t="shared" si="50"/>
        <v>7670</v>
      </c>
      <c r="AC144">
        <f t="shared" si="50"/>
        <v>60</v>
      </c>
      <c r="AD144">
        <f t="shared" si="40"/>
        <v>10290</v>
      </c>
      <c r="AE144">
        <v>256</v>
      </c>
      <c r="AF144">
        <v>767</v>
      </c>
      <c r="AG144">
        <v>6</v>
      </c>
      <c r="AH144">
        <v>1029</v>
      </c>
      <c r="AI144">
        <v>8.6143199021469599</v>
      </c>
      <c r="AJ144">
        <v>3.6375861597263857</v>
      </c>
      <c r="AK144">
        <f t="shared" si="41"/>
        <v>16.369787785676944</v>
      </c>
      <c r="AL144">
        <f t="shared" si="42"/>
        <v>9.2389278288280945</v>
      </c>
      <c r="AM144">
        <f t="shared" si="43"/>
        <v>8.9450718943613019</v>
      </c>
      <c r="AN144">
        <f t="shared" si="44"/>
        <v>7.8477625374736082</v>
      </c>
      <c r="AO144">
        <f t="shared" si="45"/>
        <v>0.2487852283770651</v>
      </c>
      <c r="AP144">
        <f t="shared" si="46"/>
        <v>0.74538386783284738</v>
      </c>
      <c r="AQ144">
        <f t="shared" si="47"/>
        <v>5.8309037900874635E-3</v>
      </c>
      <c r="AR144">
        <f>+MATCH(O144,'[1]Return t - CEO t - NO'!B20)</f>
        <v>1</v>
      </c>
    </row>
    <row r="145" spans="1:44" x14ac:dyDescent="0.25">
      <c r="A145" t="s">
        <v>120</v>
      </c>
      <c r="B145">
        <v>2016</v>
      </c>
      <c r="C145">
        <v>42735</v>
      </c>
      <c r="D145">
        <v>120505</v>
      </c>
      <c r="E145">
        <f>+D145*[1]Valuta!$D$6</f>
        <v>1041838.028</v>
      </c>
      <c r="F145">
        <f t="shared" si="38"/>
        <v>1041838028</v>
      </c>
      <c r="G145">
        <f t="shared" si="39"/>
        <v>20.764252324816894</v>
      </c>
      <c r="H145">
        <v>74444</v>
      </c>
      <c r="I145">
        <v>13992</v>
      </c>
      <c r="J145">
        <v>7436</v>
      </c>
      <c r="K145">
        <v>13316</v>
      </c>
      <c r="L145">
        <v>13.398</v>
      </c>
      <c r="M145">
        <v>95245</v>
      </c>
      <c r="N145">
        <v>228</v>
      </c>
      <c r="O145" t="s">
        <v>121</v>
      </c>
      <c r="P145" t="s">
        <v>45</v>
      </c>
      <c r="Q145">
        <v>1905</v>
      </c>
      <c r="R145">
        <v>2023</v>
      </c>
      <c r="S145">
        <v>118</v>
      </c>
      <c r="U145">
        <v>9.9887163505453763E-2</v>
      </c>
      <c r="V145">
        <v>6.1706983112733912E-2</v>
      </c>
      <c r="W145">
        <v>7.8072339755367731E-2</v>
      </c>
      <c r="X145">
        <v>0.18795336091558756</v>
      </c>
      <c r="Y145" t="s">
        <v>101</v>
      </c>
      <c r="Z145" t="s">
        <v>102</v>
      </c>
      <c r="AA145" s="1">
        <f>+AE145*[1]Valuta!$D$6</f>
        <v>5187.3599999999997</v>
      </c>
      <c r="AB145" s="1">
        <f>+AF145*[1]Valuta!$D$6</f>
        <v>3536.0504000000001</v>
      </c>
      <c r="AC145" s="1">
        <f>+AG145*[1]Valuta!$D$6</f>
        <v>1530.2711999999999</v>
      </c>
      <c r="AD145" s="1">
        <f t="shared" si="40"/>
        <v>10253.6816</v>
      </c>
      <c r="AE145">
        <v>600</v>
      </c>
      <c r="AF145">
        <v>409</v>
      </c>
      <c r="AG145">
        <v>177</v>
      </c>
      <c r="AH145">
        <v>1186</v>
      </c>
      <c r="AI145">
        <v>9.5028607210682132</v>
      </c>
      <c r="AJ145">
        <v>4.7706846244656651</v>
      </c>
      <c r="AK145">
        <f t="shared" si="41"/>
        <v>20.764252324816894</v>
      </c>
      <c r="AL145">
        <f t="shared" si="42"/>
        <v>9.2353921005644892</v>
      </c>
      <c r="AM145">
        <f t="shared" si="43"/>
        <v>8.1707656770496211</v>
      </c>
      <c r="AN145">
        <f t="shared" si="44"/>
        <v>8.5539801762229644</v>
      </c>
      <c r="AO145">
        <f t="shared" si="45"/>
        <v>0.50590219224283306</v>
      </c>
      <c r="AP145">
        <f t="shared" si="46"/>
        <v>0.3448566610455312</v>
      </c>
      <c r="AQ145">
        <f t="shared" si="47"/>
        <v>0.14924114671163574</v>
      </c>
      <c r="AR145" t="e">
        <f>+MATCH(O145,'[1]Return t - CEO t - NO'!B687)</f>
        <v>#N/A</v>
      </c>
    </row>
    <row r="146" spans="1:44" x14ac:dyDescent="0.25">
      <c r="A146" t="s">
        <v>150</v>
      </c>
      <c r="B146">
        <v>2022</v>
      </c>
      <c r="C146">
        <v>44926</v>
      </c>
      <c r="D146">
        <v>776.24099999999999</v>
      </c>
      <c r="E146">
        <f>+D146*[1]Valuta!$D$12</f>
        <v>7689.9090905999992</v>
      </c>
      <c r="F146">
        <f t="shared" si="38"/>
        <v>7689909.0905999988</v>
      </c>
      <c r="G146">
        <f t="shared" si="39"/>
        <v>15.855419519643418</v>
      </c>
      <c r="H146">
        <v>583.54399999999998</v>
      </c>
      <c r="I146">
        <v>14.861000000000001</v>
      </c>
      <c r="J146">
        <v>161.601</v>
      </c>
      <c r="K146">
        <v>194.245</v>
      </c>
      <c r="L146">
        <v>1.3520000000000001</v>
      </c>
      <c r="M146">
        <v>776.73400000000004</v>
      </c>
      <c r="N146">
        <v>228</v>
      </c>
      <c r="O146" t="s">
        <v>151</v>
      </c>
      <c r="P146" t="s">
        <v>45</v>
      </c>
      <c r="Q146">
        <v>1983</v>
      </c>
      <c r="R146">
        <v>2023</v>
      </c>
      <c r="S146">
        <v>40</v>
      </c>
      <c r="U146">
        <v>0.27693027432378708</v>
      </c>
      <c r="V146">
        <v>0.20818405624026559</v>
      </c>
      <c r="W146">
        <v>0.20805191996230368</v>
      </c>
      <c r="X146">
        <v>2.5466802846057884E-2</v>
      </c>
      <c r="Y146" t="s">
        <v>113</v>
      </c>
      <c r="Z146" t="s">
        <v>68</v>
      </c>
      <c r="AA146" s="1">
        <f>+AE146*[1]Valuta!$D$12</f>
        <v>4388.6237999999994</v>
      </c>
      <c r="AB146" s="1">
        <f>+AF146*[1]Valuta!$D$12</f>
        <v>4992.9263999999994</v>
      </c>
      <c r="AC146" s="1">
        <f>+AG146*[1]Valuta!$D$12</f>
        <v>851.96759999999995</v>
      </c>
      <c r="AD146" s="1">
        <f t="shared" si="40"/>
        <v>10233.517799999998</v>
      </c>
      <c r="AE146">
        <v>443</v>
      </c>
      <c r="AF146">
        <v>504</v>
      </c>
      <c r="AG146">
        <v>86</v>
      </c>
      <c r="AH146">
        <v>1033</v>
      </c>
      <c r="AI146">
        <v>7.2093402566029097</v>
      </c>
      <c r="AJ146">
        <v>3.6888794541139363</v>
      </c>
      <c r="AK146">
        <f t="shared" si="41"/>
        <v>15.855419519643418</v>
      </c>
      <c r="AL146">
        <f t="shared" si="42"/>
        <v>9.2334236708033437</v>
      </c>
      <c r="AM146">
        <f t="shared" si="43"/>
        <v>8.5157774697550739</v>
      </c>
      <c r="AN146">
        <f t="shared" si="44"/>
        <v>8.3867709717288399</v>
      </c>
      <c r="AO146">
        <f t="shared" si="45"/>
        <v>0.42884801548886742</v>
      </c>
      <c r="AP146">
        <f t="shared" si="46"/>
        <v>0.4878993223620523</v>
      </c>
      <c r="AQ146">
        <f t="shared" si="47"/>
        <v>8.3252662149080364E-2</v>
      </c>
      <c r="AR146" t="e">
        <f>+MATCH(O146,'[1]Return t - CEO t - NO'!B410)</f>
        <v>#N/A</v>
      </c>
    </row>
    <row r="147" spans="1:44" x14ac:dyDescent="0.25">
      <c r="A147" t="s">
        <v>65</v>
      </c>
      <c r="B147">
        <v>2017</v>
      </c>
      <c r="C147">
        <v>43100</v>
      </c>
      <c r="D147">
        <v>636.6</v>
      </c>
      <c r="E147">
        <f>+D147*[1]Valuta!$D$7</f>
        <v>5246.2842599999994</v>
      </c>
      <c r="F147">
        <f t="shared" si="38"/>
        <v>5246284.26</v>
      </c>
      <c r="G147">
        <f t="shared" si="39"/>
        <v>15.473030623987457</v>
      </c>
      <c r="H147">
        <v>468</v>
      </c>
      <c r="I147">
        <v>1E-3</v>
      </c>
      <c r="J147">
        <v>-31.9</v>
      </c>
      <c r="K147">
        <v>-3.4</v>
      </c>
      <c r="L147">
        <v>0.60399999999999998</v>
      </c>
      <c r="M147">
        <v>419</v>
      </c>
      <c r="N147">
        <v>228</v>
      </c>
      <c r="O147" t="s">
        <v>66</v>
      </c>
      <c r="P147" t="s">
        <v>45</v>
      </c>
      <c r="Q147">
        <v>1995</v>
      </c>
      <c r="R147">
        <v>2023</v>
      </c>
      <c r="S147">
        <v>28</v>
      </c>
      <c r="U147">
        <v>-6.8162393162393156E-2</v>
      </c>
      <c r="V147">
        <v>-5.0109959158027018E-2</v>
      </c>
      <c r="W147">
        <v>-7.6133651551312645E-2</v>
      </c>
      <c r="X147">
        <v>2.1367521367521369E-6</v>
      </c>
      <c r="Y147" t="s">
        <v>67</v>
      </c>
      <c r="Z147" t="s">
        <v>68</v>
      </c>
      <c r="AA147" s="1">
        <f>+AE147*[1]Valuta!$D$7</f>
        <v>5356.7149999999992</v>
      </c>
      <c r="AB147" s="1">
        <f>+AF147*[1]Valuta!$D$7</f>
        <v>3873.3169999999996</v>
      </c>
      <c r="AC147" s="1">
        <f>+AG147*[1]Valuta!$D$7</f>
        <v>988.9319999999999</v>
      </c>
      <c r="AD147" s="1">
        <f t="shared" si="40"/>
        <v>10218.964</v>
      </c>
      <c r="AE147">
        <v>650</v>
      </c>
      <c r="AF147">
        <v>470</v>
      </c>
      <c r="AG147">
        <v>120</v>
      </c>
      <c r="AH147">
        <v>1240</v>
      </c>
      <c r="AI147">
        <v>6.4035741979348151</v>
      </c>
      <c r="AJ147">
        <v>3.3322045101752038</v>
      </c>
      <c r="AK147">
        <f t="shared" si="41"/>
        <v>15.473030623987457</v>
      </c>
      <c r="AL147">
        <f t="shared" si="42"/>
        <v>9.2320004887564107</v>
      </c>
      <c r="AM147">
        <f t="shared" si="43"/>
        <v>8.261866524861432</v>
      </c>
      <c r="AN147">
        <f t="shared" si="44"/>
        <v>8.5861061930470104</v>
      </c>
      <c r="AO147">
        <f t="shared" si="45"/>
        <v>0.52419354838709675</v>
      </c>
      <c r="AP147">
        <f t="shared" si="46"/>
        <v>0.37903225806451607</v>
      </c>
      <c r="AQ147">
        <f t="shared" si="47"/>
        <v>9.6774193548387094E-2</v>
      </c>
      <c r="AR147" t="e">
        <f>+MATCH(O147,'[1]Return t - CEO t - NO'!B478)</f>
        <v>#N/A</v>
      </c>
    </row>
    <row r="148" spans="1:44" x14ac:dyDescent="0.25">
      <c r="A148" t="s">
        <v>120</v>
      </c>
      <c r="B148">
        <v>2015</v>
      </c>
      <c r="C148">
        <v>42369</v>
      </c>
      <c r="D148">
        <v>118863</v>
      </c>
      <c r="E148">
        <f>+D148*[1]Valuta!$D$5</f>
        <v>1045827.9918000001</v>
      </c>
      <c r="F148">
        <f t="shared" si="38"/>
        <v>1045827991.8000001</v>
      </c>
      <c r="G148">
        <f t="shared" si="39"/>
        <v>20.768074745280931</v>
      </c>
      <c r="H148">
        <v>73890</v>
      </c>
      <c r="I148">
        <v>9354</v>
      </c>
      <c r="J148">
        <v>11327</v>
      </c>
      <c r="K148">
        <v>16791</v>
      </c>
      <c r="L148">
        <v>12.882999999999999</v>
      </c>
      <c r="M148">
        <v>108011</v>
      </c>
      <c r="N148">
        <v>228</v>
      </c>
      <c r="O148" t="s">
        <v>121</v>
      </c>
      <c r="P148" t="s">
        <v>45</v>
      </c>
      <c r="Q148">
        <v>1905</v>
      </c>
      <c r="R148">
        <v>2023</v>
      </c>
      <c r="S148">
        <v>118</v>
      </c>
      <c r="U148">
        <v>0.15329543916632832</v>
      </c>
      <c r="V148">
        <v>9.5294582839066819E-2</v>
      </c>
      <c r="W148">
        <v>0.10486894853301978</v>
      </c>
      <c r="X148">
        <v>0.12659358505887131</v>
      </c>
      <c r="Y148" t="s">
        <v>101</v>
      </c>
      <c r="Z148" t="s">
        <v>102</v>
      </c>
      <c r="AA148" s="1">
        <f>+AE148*[1]Valuta!$D$5</f>
        <v>1645.3382000000001</v>
      </c>
      <c r="AB148" s="1">
        <f>+AF148*[1]Valuta!$D$5</f>
        <v>2833.1492000000003</v>
      </c>
      <c r="AC148" s="1">
        <f>+AG148*[1]Valuta!$D$5</f>
        <v>5719.09</v>
      </c>
      <c r="AD148" s="1">
        <f t="shared" si="40"/>
        <v>10197.5774</v>
      </c>
      <c r="AE148">
        <v>187</v>
      </c>
      <c r="AF148">
        <v>322</v>
      </c>
      <c r="AG148">
        <v>650</v>
      </c>
      <c r="AH148">
        <v>1159</v>
      </c>
      <c r="AI148">
        <v>9.4636638917915246</v>
      </c>
      <c r="AJ148">
        <v>4.7706846244656651</v>
      </c>
      <c r="AK148">
        <f t="shared" si="41"/>
        <v>20.768074745280931</v>
      </c>
      <c r="AL148">
        <f t="shared" si="42"/>
        <v>9.2299054612585198</v>
      </c>
      <c r="AM148">
        <f t="shared" si="43"/>
        <v>7.9491441634631776</v>
      </c>
      <c r="AN148">
        <f t="shared" si="44"/>
        <v>7.405701234773356</v>
      </c>
      <c r="AO148">
        <f t="shared" si="45"/>
        <v>0.16134598792062124</v>
      </c>
      <c r="AP148">
        <f t="shared" si="46"/>
        <v>0.27782571182053495</v>
      </c>
      <c r="AQ148">
        <f t="shared" si="47"/>
        <v>0.56082830025884389</v>
      </c>
      <c r="AR148" t="e">
        <f>+MATCH(O148,'[1]Return t - CEO t - NO'!B688)</f>
        <v>#N/A</v>
      </c>
    </row>
    <row r="149" spans="1:44" x14ac:dyDescent="0.25">
      <c r="A149" t="s">
        <v>90</v>
      </c>
      <c r="B149">
        <v>2022</v>
      </c>
      <c r="C149">
        <v>44926</v>
      </c>
      <c r="D149">
        <v>3917.1129999999998</v>
      </c>
      <c r="E149">
        <f>+D149</f>
        <v>3917.1129999999998</v>
      </c>
      <c r="F149">
        <f t="shared" si="38"/>
        <v>3917113</v>
      </c>
      <c r="G149">
        <f t="shared" si="39"/>
        <v>15.180865460840485</v>
      </c>
      <c r="H149">
        <v>1019.11</v>
      </c>
      <c r="I149">
        <v>432.35500000000002</v>
      </c>
      <c r="J149">
        <v>443.33100000000002</v>
      </c>
      <c r="K149">
        <v>528.76800000000003</v>
      </c>
      <c r="L149">
        <v>0.34200000000000003</v>
      </c>
      <c r="M149">
        <v>1751.337</v>
      </c>
      <c r="N149">
        <v>228</v>
      </c>
      <c r="O149" t="s">
        <v>91</v>
      </c>
      <c r="P149" t="s">
        <v>50</v>
      </c>
      <c r="Q149">
        <v>2001</v>
      </c>
      <c r="R149">
        <v>2023</v>
      </c>
      <c r="S149">
        <v>22</v>
      </c>
      <c r="U149">
        <v>0.43501780965744624</v>
      </c>
      <c r="V149">
        <v>0.1131779961415461</v>
      </c>
      <c r="W149">
        <v>0.2531386021079895</v>
      </c>
      <c r="X149">
        <v>0.42424762783212805</v>
      </c>
      <c r="Y149" t="s">
        <v>92</v>
      </c>
      <c r="Z149" t="s">
        <v>84</v>
      </c>
      <c r="AA149">
        <f t="shared" ref="AA149:AC150" si="51">+AE149*10</f>
        <v>9530</v>
      </c>
      <c r="AB149">
        <f t="shared" si="51"/>
        <v>410</v>
      </c>
      <c r="AC149">
        <f t="shared" si="51"/>
        <v>210</v>
      </c>
      <c r="AD149">
        <f t="shared" si="40"/>
        <v>10150</v>
      </c>
      <c r="AE149">
        <v>953</v>
      </c>
      <c r="AF149">
        <v>41</v>
      </c>
      <c r="AG149">
        <v>21</v>
      </c>
      <c r="AH149">
        <v>1015</v>
      </c>
      <c r="AI149">
        <v>5.8348107370626048</v>
      </c>
      <c r="AJ149">
        <v>3.0910424533583161</v>
      </c>
      <c r="AK149">
        <f t="shared" si="41"/>
        <v>15.180865460840485</v>
      </c>
      <c r="AL149">
        <f t="shared" si="42"/>
        <v>9.2252289844699327</v>
      </c>
      <c r="AM149">
        <f t="shared" si="43"/>
        <v>6.0161571596983539</v>
      </c>
      <c r="AN149">
        <f t="shared" si="44"/>
        <v>9.1621999966482477</v>
      </c>
      <c r="AO149">
        <f t="shared" si="45"/>
        <v>0.93891625615763552</v>
      </c>
      <c r="AP149">
        <f t="shared" si="46"/>
        <v>4.0394088669950742E-2</v>
      </c>
      <c r="AQ149">
        <f t="shared" si="47"/>
        <v>2.0689655172413793E-2</v>
      </c>
      <c r="AR149">
        <f>+MATCH(O149,'[1]Return t - CEO t - NO'!B2)</f>
        <v>1</v>
      </c>
    </row>
    <row r="150" spans="1:44" x14ac:dyDescent="0.25">
      <c r="A150" t="s">
        <v>107</v>
      </c>
      <c r="B150">
        <v>2017</v>
      </c>
      <c r="C150">
        <v>43100</v>
      </c>
      <c r="D150">
        <v>27617</v>
      </c>
      <c r="E150">
        <f>+D150</f>
        <v>27617</v>
      </c>
      <c r="F150">
        <f t="shared" si="38"/>
        <v>27617000</v>
      </c>
      <c r="G150">
        <f t="shared" si="39"/>
        <v>17.133942083101928</v>
      </c>
      <c r="H150">
        <v>14793</v>
      </c>
      <c r="I150">
        <v>4212</v>
      </c>
      <c r="J150">
        <v>2056</v>
      </c>
      <c r="K150">
        <v>2690</v>
      </c>
      <c r="L150">
        <v>8.07</v>
      </c>
      <c r="M150">
        <v>16943</v>
      </c>
      <c r="N150">
        <v>228</v>
      </c>
      <c r="O150" t="s">
        <v>108</v>
      </c>
      <c r="P150" t="s">
        <v>50</v>
      </c>
      <c r="Q150">
        <v>1839</v>
      </c>
      <c r="R150">
        <v>2023</v>
      </c>
      <c r="S150">
        <v>184</v>
      </c>
      <c r="U150">
        <v>0.13898465490434664</v>
      </c>
      <c r="V150">
        <v>7.4446898649382628E-2</v>
      </c>
      <c r="W150">
        <v>0.12134804934191111</v>
      </c>
      <c r="X150">
        <v>0.28472926384100589</v>
      </c>
      <c r="Y150" t="s">
        <v>109</v>
      </c>
      <c r="Z150" t="s">
        <v>110</v>
      </c>
      <c r="AA150">
        <f t="shared" si="51"/>
        <v>4430</v>
      </c>
      <c r="AB150">
        <f t="shared" si="51"/>
        <v>5440</v>
      </c>
      <c r="AC150">
        <f t="shared" si="51"/>
        <v>260</v>
      </c>
      <c r="AD150">
        <f t="shared" si="40"/>
        <v>10130</v>
      </c>
      <c r="AE150">
        <v>443</v>
      </c>
      <c r="AF150">
        <v>544</v>
      </c>
      <c r="AG150">
        <v>26</v>
      </c>
      <c r="AH150">
        <v>1013</v>
      </c>
      <c r="AI150">
        <v>8.9959087612639941</v>
      </c>
      <c r="AJ150">
        <v>5.2149357576089859</v>
      </c>
      <c r="AK150">
        <f t="shared" si="41"/>
        <v>17.133942083101928</v>
      </c>
      <c r="AL150">
        <f t="shared" si="42"/>
        <v>9.2232565972427292</v>
      </c>
      <c r="AM150">
        <f t="shared" si="43"/>
        <v>8.6015343398499891</v>
      </c>
      <c r="AN150">
        <f t="shared" si="44"/>
        <v>8.3961548630391807</v>
      </c>
      <c r="AO150">
        <f t="shared" si="45"/>
        <v>0.43731490621915103</v>
      </c>
      <c r="AP150">
        <f t="shared" si="46"/>
        <v>0.53701875616979267</v>
      </c>
      <c r="AQ150">
        <f t="shared" si="47"/>
        <v>2.5666337611056269E-2</v>
      </c>
      <c r="AR150" t="e">
        <f>+MATCH(O150,'[1]Return t - CEO t - NO'!B614)</f>
        <v>#N/A</v>
      </c>
    </row>
    <row r="151" spans="1:44" x14ac:dyDescent="0.25">
      <c r="A151" t="s">
        <v>130</v>
      </c>
      <c r="B151">
        <v>2017</v>
      </c>
      <c r="C151">
        <v>43100</v>
      </c>
      <c r="D151">
        <v>2000.085</v>
      </c>
      <c r="E151">
        <f>+D151*[1]Valuta!$D$7</f>
        <v>16482.900493499998</v>
      </c>
      <c r="F151">
        <f t="shared" si="38"/>
        <v>16482900.493499998</v>
      </c>
      <c r="G151">
        <f t="shared" si="39"/>
        <v>16.617834067778446</v>
      </c>
      <c r="H151">
        <v>815.93399999999997</v>
      </c>
      <c r="I151">
        <v>845.34299999999996</v>
      </c>
      <c r="J151">
        <v>36.018000000000001</v>
      </c>
      <c r="K151">
        <v>125.05</v>
      </c>
      <c r="L151">
        <v>2.6930000000000001</v>
      </c>
      <c r="M151">
        <v>842.55</v>
      </c>
      <c r="N151">
        <v>228</v>
      </c>
      <c r="O151" t="s">
        <v>131</v>
      </c>
      <c r="P151" t="s">
        <v>45</v>
      </c>
      <c r="Q151">
        <v>1914</v>
      </c>
      <c r="R151">
        <v>2023</v>
      </c>
      <c r="S151">
        <v>109</v>
      </c>
      <c r="U151">
        <v>4.4143276294406168E-2</v>
      </c>
      <c r="V151">
        <v>1.8008234650027374E-2</v>
      </c>
      <c r="W151">
        <v>4.2748798290902619E-2</v>
      </c>
      <c r="X151">
        <v>1.0360433564479481</v>
      </c>
      <c r="Y151" t="s">
        <v>46</v>
      </c>
      <c r="Z151" t="s">
        <v>47</v>
      </c>
      <c r="AA151" s="1">
        <f>+AE151*[1]Valuta!$D$7</f>
        <v>6345.6469999999999</v>
      </c>
      <c r="AB151" s="1">
        <f>+AF151*[1]Valuta!$D$7</f>
        <v>3296.4399999999996</v>
      </c>
      <c r="AC151" s="1">
        <f>+AG151*[1]Valuta!$D$7</f>
        <v>477.98379999999997</v>
      </c>
      <c r="AD151" s="1">
        <f t="shared" si="40"/>
        <v>10120.0708</v>
      </c>
      <c r="AE151">
        <v>770</v>
      </c>
      <c r="AF151">
        <v>400</v>
      </c>
      <c r="AG151">
        <v>58</v>
      </c>
      <c r="AH151">
        <v>1228</v>
      </c>
      <c r="AI151">
        <v>7.8984110928115987</v>
      </c>
      <c r="AJ151">
        <v>4.6913478822291435</v>
      </c>
      <c r="AK151">
        <f t="shared" si="41"/>
        <v>16.617834067778446</v>
      </c>
      <c r="AL151">
        <f t="shared" si="42"/>
        <v>9.2222759388644153</v>
      </c>
      <c r="AM151">
        <f t="shared" si="43"/>
        <v>8.1005983772653085</v>
      </c>
      <c r="AN151">
        <f t="shared" si="44"/>
        <v>8.7555243450050568</v>
      </c>
      <c r="AO151">
        <f t="shared" si="45"/>
        <v>0.62703583061889256</v>
      </c>
      <c r="AP151">
        <f t="shared" si="46"/>
        <v>0.32573289902280128</v>
      </c>
      <c r="AQ151">
        <f t="shared" si="47"/>
        <v>4.7231270358306189E-2</v>
      </c>
      <c r="AR151" t="e">
        <f>+MATCH(O151,'[1]Return t - CEO t - NO'!B455)</f>
        <v>#N/A</v>
      </c>
    </row>
    <row r="152" spans="1:44" x14ac:dyDescent="0.25">
      <c r="A152" t="s">
        <v>65</v>
      </c>
      <c r="B152">
        <v>2018</v>
      </c>
      <c r="C152">
        <v>43465</v>
      </c>
      <c r="D152">
        <v>455.5</v>
      </c>
      <c r="E152">
        <f>+D152*[1]Valuta!$D$8</f>
        <v>3958.7960500000004</v>
      </c>
      <c r="F152">
        <f t="shared" si="38"/>
        <v>3958796.0500000003</v>
      </c>
      <c r="G152">
        <f t="shared" si="39"/>
        <v>15.191450509227071</v>
      </c>
      <c r="H152">
        <v>362.8</v>
      </c>
      <c r="I152">
        <v>1E-3</v>
      </c>
      <c r="J152">
        <v>-20.7</v>
      </c>
      <c r="K152">
        <v>-4.0999999999999996</v>
      </c>
      <c r="L152">
        <v>0.49299999999999999</v>
      </c>
      <c r="M152">
        <v>275.39999999999998</v>
      </c>
      <c r="N152">
        <v>228</v>
      </c>
      <c r="O152" t="s">
        <v>66</v>
      </c>
      <c r="P152" t="s">
        <v>45</v>
      </c>
      <c r="Q152">
        <v>1995</v>
      </c>
      <c r="R152">
        <v>2023</v>
      </c>
      <c r="S152">
        <v>28</v>
      </c>
      <c r="U152">
        <v>-5.7056229327453141E-2</v>
      </c>
      <c r="V152">
        <v>-4.5444566410537866E-2</v>
      </c>
      <c r="W152">
        <v>-7.5163398692810468E-2</v>
      </c>
      <c r="X152">
        <v>2.7563395810363835E-6</v>
      </c>
      <c r="Y152" t="s">
        <v>67</v>
      </c>
      <c r="Z152" t="s">
        <v>68</v>
      </c>
      <c r="AA152" s="1">
        <f>+AE152*[1]Valuta!$D$8</f>
        <v>4519.3720000000003</v>
      </c>
      <c r="AB152" s="1">
        <f>+AF152*[1]Valuta!$D$8</f>
        <v>4614.9741000000004</v>
      </c>
      <c r="AC152" s="1">
        <f>+AG152*[1]Valuta!$D$8</f>
        <v>956.02100000000007</v>
      </c>
      <c r="AD152" s="1">
        <f t="shared" si="40"/>
        <v>10090.367100000001</v>
      </c>
      <c r="AE152">
        <v>520</v>
      </c>
      <c r="AF152">
        <v>531</v>
      </c>
      <c r="AG152">
        <v>110</v>
      </c>
      <c r="AH152">
        <v>1161</v>
      </c>
      <c r="AI152">
        <v>6.2005091740426899</v>
      </c>
      <c r="AJ152">
        <v>3.3322045101752038</v>
      </c>
      <c r="AK152">
        <f t="shared" si="41"/>
        <v>15.191450509227071</v>
      </c>
      <c r="AL152">
        <f t="shared" si="42"/>
        <v>9.2193364952428123</v>
      </c>
      <c r="AM152">
        <f t="shared" si="43"/>
        <v>8.4370615347868601</v>
      </c>
      <c r="AN152">
        <f t="shared" si="44"/>
        <v>8.4161283251203933</v>
      </c>
      <c r="AO152">
        <f t="shared" si="45"/>
        <v>0.44788975021533156</v>
      </c>
      <c r="AP152">
        <f t="shared" si="46"/>
        <v>0.4573643410852713</v>
      </c>
      <c r="AQ152">
        <f t="shared" si="47"/>
        <v>9.4745908699397072E-2</v>
      </c>
      <c r="AR152" t="e">
        <f>+MATCH(O152,'[1]Return t - CEO t - NO'!B477)</f>
        <v>#N/A</v>
      </c>
    </row>
    <row r="153" spans="1:44" x14ac:dyDescent="0.25">
      <c r="A153" t="s">
        <v>124</v>
      </c>
      <c r="B153">
        <v>2016</v>
      </c>
      <c r="C153">
        <v>42735</v>
      </c>
      <c r="D153">
        <v>55604</v>
      </c>
      <c r="E153">
        <f>+D153</f>
        <v>55604</v>
      </c>
      <c r="F153">
        <f t="shared" si="38"/>
        <v>55604000</v>
      </c>
      <c r="G153">
        <f t="shared" si="39"/>
        <v>17.83376569907912</v>
      </c>
      <c r="H153">
        <v>33474</v>
      </c>
      <c r="I153">
        <v>7172</v>
      </c>
      <c r="J153">
        <v>4247</v>
      </c>
      <c r="K153">
        <v>5394</v>
      </c>
      <c r="L153">
        <v>18.154</v>
      </c>
      <c r="M153">
        <v>37092</v>
      </c>
      <c r="N153">
        <v>228</v>
      </c>
      <c r="O153" t="s">
        <v>125</v>
      </c>
      <c r="P153" t="s">
        <v>50</v>
      </c>
      <c r="Q153">
        <v>1904</v>
      </c>
      <c r="R153">
        <v>2023</v>
      </c>
      <c r="S153">
        <v>119</v>
      </c>
      <c r="T153">
        <v>39427</v>
      </c>
      <c r="U153">
        <v>0.12687458923343489</v>
      </c>
      <c r="V153">
        <v>7.6379397165671534E-2</v>
      </c>
      <c r="W153">
        <v>0.11449908336029332</v>
      </c>
      <c r="X153">
        <v>0.21425584035370734</v>
      </c>
      <c r="Y153" t="s">
        <v>55</v>
      </c>
      <c r="Z153" t="s">
        <v>56</v>
      </c>
      <c r="AA153">
        <f>+AE153*10</f>
        <v>6200</v>
      </c>
      <c r="AB153">
        <f>+AF153*10</f>
        <v>3630</v>
      </c>
      <c r="AC153">
        <f>+AG153*10</f>
        <v>240</v>
      </c>
      <c r="AD153">
        <f t="shared" si="40"/>
        <v>10070</v>
      </c>
      <c r="AE153">
        <v>620</v>
      </c>
      <c r="AF153">
        <v>363</v>
      </c>
      <c r="AG153">
        <v>24</v>
      </c>
      <c r="AH153">
        <v>1007</v>
      </c>
      <c r="AI153">
        <v>9.806646201086572</v>
      </c>
      <c r="AJ153">
        <v>4.7791234931115296</v>
      </c>
      <c r="AK153">
        <f t="shared" si="41"/>
        <v>17.83376569907912</v>
      </c>
      <c r="AL153">
        <f t="shared" si="42"/>
        <v>9.2173159857126077</v>
      </c>
      <c r="AM153">
        <f t="shared" si="43"/>
        <v>8.1969879272588972</v>
      </c>
      <c r="AN153">
        <f t="shared" si="44"/>
        <v>8.7323045710331826</v>
      </c>
      <c r="AO153">
        <f t="shared" si="45"/>
        <v>0.6156901688182721</v>
      </c>
      <c r="AP153">
        <f t="shared" si="46"/>
        <v>0.36047666335650447</v>
      </c>
      <c r="AQ153">
        <f t="shared" si="47"/>
        <v>2.3833167825223437E-2</v>
      </c>
      <c r="AR153" t="e">
        <f>+MATCH(O153,'[1]Return t - CEO t - NO'!B471)</f>
        <v>#N/A</v>
      </c>
    </row>
    <row r="154" spans="1:44" x14ac:dyDescent="0.25">
      <c r="A154" t="s">
        <v>130</v>
      </c>
      <c r="B154">
        <v>2019</v>
      </c>
      <c r="C154">
        <v>43830</v>
      </c>
      <c r="D154">
        <v>2018.2729999999999</v>
      </c>
      <c r="E154">
        <f>+D154*[1]Valuta!$D$9</f>
        <v>17796.324004800001</v>
      </c>
      <c r="F154">
        <f t="shared" si="38"/>
        <v>17796324.004799999</v>
      </c>
      <c r="G154">
        <f t="shared" si="39"/>
        <v>16.694502477350557</v>
      </c>
      <c r="H154">
        <v>551.15599999999995</v>
      </c>
      <c r="I154">
        <v>1146.1400000000001</v>
      </c>
      <c r="J154">
        <v>39.825000000000003</v>
      </c>
      <c r="K154">
        <v>183.221</v>
      </c>
      <c r="L154">
        <v>2.383</v>
      </c>
      <c r="M154">
        <v>872.29899999999998</v>
      </c>
      <c r="N154">
        <v>228</v>
      </c>
      <c r="O154" t="s">
        <v>131</v>
      </c>
      <c r="P154" t="s">
        <v>45</v>
      </c>
      <c r="Q154">
        <v>1914</v>
      </c>
      <c r="R154">
        <v>2023</v>
      </c>
      <c r="S154">
        <v>109</v>
      </c>
      <c r="U154">
        <v>7.225721937164796E-2</v>
      </c>
      <c r="V154">
        <v>1.9732216603006631E-2</v>
      </c>
      <c r="W154">
        <v>4.5655216846517084E-2</v>
      </c>
      <c r="X154">
        <v>2.079520135859902</v>
      </c>
      <c r="Y154" t="s">
        <v>46</v>
      </c>
      <c r="Z154" t="s">
        <v>47</v>
      </c>
      <c r="AA154" s="1">
        <f>+AE154*[1]Valuta!$D$9</f>
        <v>6719.0112000000008</v>
      </c>
      <c r="AB154" s="1">
        <f>+AF154*[1]Valuta!$D$9</f>
        <v>2698.1856000000002</v>
      </c>
      <c r="AC154" s="1">
        <f>+AG154*[1]Valuta!$D$9</f>
        <v>484.96800000000002</v>
      </c>
      <c r="AD154" s="1">
        <f t="shared" si="40"/>
        <v>9902.1648000000023</v>
      </c>
      <c r="AE154">
        <v>762</v>
      </c>
      <c r="AF154">
        <v>306</v>
      </c>
      <c r="AG154">
        <v>55</v>
      </c>
      <c r="AH154">
        <v>1123</v>
      </c>
      <c r="AI154">
        <v>7.7761154770987417</v>
      </c>
      <c r="AJ154">
        <v>4.6913478822291435</v>
      </c>
      <c r="AK154">
        <f t="shared" si="41"/>
        <v>16.694502477350557</v>
      </c>
      <c r="AL154">
        <f t="shared" si="42"/>
        <v>9.2005086788852779</v>
      </c>
      <c r="AM154">
        <f t="shared" si="43"/>
        <v>7.9003348260992148</v>
      </c>
      <c r="AN154">
        <f t="shared" si="44"/>
        <v>8.8126962798334798</v>
      </c>
      <c r="AO154">
        <f t="shared" si="45"/>
        <v>0.67853962600178086</v>
      </c>
      <c r="AP154">
        <f t="shared" si="46"/>
        <v>0.27248441674087265</v>
      </c>
      <c r="AQ154">
        <f t="shared" si="47"/>
        <v>4.8975957257346381E-2</v>
      </c>
      <c r="AR154" t="e">
        <f>+MATCH(O154,'[1]Return t - CEO t - NO'!B453)</f>
        <v>#N/A</v>
      </c>
    </row>
    <row r="155" spans="1:44" x14ac:dyDescent="0.25">
      <c r="A155" t="s">
        <v>124</v>
      </c>
      <c r="B155">
        <v>2020</v>
      </c>
      <c r="C155">
        <v>44196</v>
      </c>
      <c r="D155">
        <v>63007</v>
      </c>
      <c r="E155">
        <f>+D155</f>
        <v>63007</v>
      </c>
      <c r="F155">
        <f t="shared" si="38"/>
        <v>63007000</v>
      </c>
      <c r="G155">
        <f t="shared" si="39"/>
        <v>17.958756389294535</v>
      </c>
      <c r="H155">
        <v>37242</v>
      </c>
      <c r="I155">
        <v>9339</v>
      </c>
      <c r="J155">
        <v>5394</v>
      </c>
      <c r="K155">
        <v>7337</v>
      </c>
      <c r="L155">
        <v>18.11</v>
      </c>
      <c r="M155">
        <v>46962</v>
      </c>
      <c r="N155">
        <v>228</v>
      </c>
      <c r="O155" t="s">
        <v>125</v>
      </c>
      <c r="P155" t="s">
        <v>50</v>
      </c>
      <c r="Q155">
        <v>1904</v>
      </c>
      <c r="R155">
        <v>2023</v>
      </c>
      <c r="S155">
        <v>119</v>
      </c>
      <c r="T155">
        <v>39427</v>
      </c>
      <c r="U155">
        <v>0.14483647494763977</v>
      </c>
      <c r="V155">
        <v>8.5609535448442242E-2</v>
      </c>
      <c r="W155">
        <v>0.11485882202631915</v>
      </c>
      <c r="X155">
        <v>0.25076526502336072</v>
      </c>
      <c r="Y155" t="s">
        <v>55</v>
      </c>
      <c r="Z155" t="s">
        <v>56</v>
      </c>
      <c r="AA155">
        <f t="shared" ref="AA155:AC158" si="52">+AE155*10</f>
        <v>8060</v>
      </c>
      <c r="AB155">
        <f t="shared" si="52"/>
        <v>1630</v>
      </c>
      <c r="AC155">
        <f t="shared" si="52"/>
        <v>190</v>
      </c>
      <c r="AD155">
        <f t="shared" si="40"/>
        <v>9880</v>
      </c>
      <c r="AE155">
        <v>806</v>
      </c>
      <c r="AF155">
        <v>163</v>
      </c>
      <c r="AG155">
        <v>19</v>
      </c>
      <c r="AH155">
        <v>988</v>
      </c>
      <c r="AI155">
        <v>9.804219550877459</v>
      </c>
      <c r="AJ155">
        <v>4.7791234931115296</v>
      </c>
      <c r="AK155">
        <f t="shared" si="41"/>
        <v>17.958756389294535</v>
      </c>
      <c r="AL155">
        <f t="shared" si="42"/>
        <v>9.1982677907419141</v>
      </c>
      <c r="AM155">
        <f t="shared" si="43"/>
        <v>7.3963352938008082</v>
      </c>
      <c r="AN155">
        <f t="shared" si="44"/>
        <v>8.9946688355006739</v>
      </c>
      <c r="AO155">
        <f t="shared" si="45"/>
        <v>0.81578947368421051</v>
      </c>
      <c r="AP155">
        <f t="shared" si="46"/>
        <v>0.16497975708502025</v>
      </c>
      <c r="AQ155">
        <f t="shared" si="47"/>
        <v>1.9230769230769232E-2</v>
      </c>
      <c r="AR155" t="e">
        <f>+MATCH(O155,'[1]Return t - CEO t - NO'!B468)</f>
        <v>#N/A</v>
      </c>
    </row>
    <row r="156" spans="1:44" x14ac:dyDescent="0.25">
      <c r="A156" t="s">
        <v>93</v>
      </c>
      <c r="B156">
        <v>2016</v>
      </c>
      <c r="C156">
        <v>42735</v>
      </c>
      <c r="D156">
        <v>9847.3829999999998</v>
      </c>
      <c r="E156">
        <f>+D156</f>
        <v>9847.3829999999998</v>
      </c>
      <c r="F156">
        <f t="shared" si="38"/>
        <v>9847383</v>
      </c>
      <c r="G156">
        <f t="shared" si="39"/>
        <v>16.102716292568498</v>
      </c>
      <c r="H156">
        <v>2268.1999999999998</v>
      </c>
      <c r="I156">
        <v>645.875</v>
      </c>
      <c r="J156">
        <v>541.09500000000003</v>
      </c>
      <c r="K156">
        <v>556.471</v>
      </c>
      <c r="L156">
        <v>0.26800000000000002</v>
      </c>
      <c r="M156">
        <v>3356.3609999999999</v>
      </c>
      <c r="N156">
        <v>228</v>
      </c>
      <c r="O156" t="s">
        <v>94</v>
      </c>
      <c r="P156" t="s">
        <v>50</v>
      </c>
      <c r="Q156">
        <v>2004</v>
      </c>
      <c r="R156">
        <v>2023</v>
      </c>
      <c r="S156">
        <v>19</v>
      </c>
      <c r="T156">
        <v>39227</v>
      </c>
      <c r="U156">
        <v>0.23855700555506573</v>
      </c>
      <c r="V156">
        <v>5.4948101439742929E-2</v>
      </c>
      <c r="W156">
        <v>0.16121477993576974</v>
      </c>
      <c r="X156">
        <v>0.28475222643505865</v>
      </c>
      <c r="Y156" t="s">
        <v>95</v>
      </c>
      <c r="Z156" t="s">
        <v>84</v>
      </c>
      <c r="AA156">
        <f t="shared" si="52"/>
        <v>5930</v>
      </c>
      <c r="AB156">
        <f t="shared" si="52"/>
        <v>3210</v>
      </c>
      <c r="AC156">
        <f t="shared" si="52"/>
        <v>720</v>
      </c>
      <c r="AD156">
        <f t="shared" si="40"/>
        <v>9860</v>
      </c>
      <c r="AE156">
        <v>593</v>
      </c>
      <c r="AF156">
        <v>321</v>
      </c>
      <c r="AG156">
        <v>72</v>
      </c>
      <c r="AH156">
        <v>986</v>
      </c>
      <c r="AI156">
        <v>5.5909869805108565</v>
      </c>
      <c r="AJ156">
        <v>2.9444389791664403</v>
      </c>
      <c r="AK156">
        <f t="shared" si="41"/>
        <v>16.102716292568498</v>
      </c>
      <c r="AL156">
        <f t="shared" si="42"/>
        <v>9.1962414475966803</v>
      </c>
      <c r="AM156">
        <f t="shared" si="43"/>
        <v>8.0740262161240608</v>
      </c>
      <c r="AN156">
        <f t="shared" si="44"/>
        <v>8.6877794919917708</v>
      </c>
      <c r="AO156">
        <f t="shared" si="45"/>
        <v>0.60141987829614607</v>
      </c>
      <c r="AP156">
        <f t="shared" si="46"/>
        <v>0.32555780933062878</v>
      </c>
      <c r="AQ156">
        <f t="shared" si="47"/>
        <v>7.3022312373225151E-2</v>
      </c>
      <c r="AR156" t="e">
        <f>+MATCH(O156,'[1]Return t - CEO t - NO'!B543)</f>
        <v>#N/A</v>
      </c>
    </row>
    <row r="157" spans="1:44" x14ac:dyDescent="0.25">
      <c r="A157" t="s">
        <v>61</v>
      </c>
      <c r="B157">
        <v>2020</v>
      </c>
      <c r="C157">
        <v>44196</v>
      </c>
      <c r="D157">
        <v>9091</v>
      </c>
      <c r="E157">
        <f>+D157</f>
        <v>9091</v>
      </c>
      <c r="F157">
        <f t="shared" si="38"/>
        <v>9091000</v>
      </c>
      <c r="G157">
        <f t="shared" si="39"/>
        <v>16.022795471103993</v>
      </c>
      <c r="H157">
        <v>885</v>
      </c>
      <c r="I157">
        <v>6105</v>
      </c>
      <c r="J157">
        <v>87</v>
      </c>
      <c r="K157">
        <v>1132</v>
      </c>
      <c r="L157">
        <v>1.581</v>
      </c>
      <c r="M157">
        <v>3534</v>
      </c>
      <c r="N157">
        <v>228</v>
      </c>
      <c r="O157" t="s">
        <v>62</v>
      </c>
      <c r="P157" t="s">
        <v>50</v>
      </c>
      <c r="Q157">
        <v>1995</v>
      </c>
      <c r="R157">
        <v>2023</v>
      </c>
      <c r="S157">
        <v>28</v>
      </c>
      <c r="T157">
        <v>43763</v>
      </c>
      <c r="U157">
        <v>9.8305084745762716E-2</v>
      </c>
      <c r="V157">
        <v>9.5699043009569908E-3</v>
      </c>
      <c r="W157">
        <v>2.4617996604414261E-2</v>
      </c>
      <c r="X157">
        <v>6.898305084745763</v>
      </c>
      <c r="Y157" t="s">
        <v>63</v>
      </c>
      <c r="Z157" t="s">
        <v>64</v>
      </c>
      <c r="AA157">
        <f t="shared" si="52"/>
        <v>5950</v>
      </c>
      <c r="AB157">
        <f t="shared" si="52"/>
        <v>2720</v>
      </c>
      <c r="AC157">
        <f t="shared" si="52"/>
        <v>1150</v>
      </c>
      <c r="AD157">
        <f t="shared" si="40"/>
        <v>9820</v>
      </c>
      <c r="AE157">
        <v>595</v>
      </c>
      <c r="AF157">
        <v>272</v>
      </c>
      <c r="AG157">
        <v>115</v>
      </c>
      <c r="AH157">
        <v>982</v>
      </c>
      <c r="AI157">
        <v>7.3658128372094724</v>
      </c>
      <c r="AJ157">
        <v>3.3322045101752038</v>
      </c>
      <c r="AK157">
        <f t="shared" si="41"/>
        <v>16.022795471103993</v>
      </c>
      <c r="AL157">
        <f t="shared" si="42"/>
        <v>9.1921764013485117</v>
      </c>
      <c r="AM157">
        <f t="shared" si="43"/>
        <v>7.9083871592900428</v>
      </c>
      <c r="AN157">
        <f t="shared" si="44"/>
        <v>8.6911464985396751</v>
      </c>
      <c r="AO157">
        <f t="shared" si="45"/>
        <v>0.6059063136456212</v>
      </c>
      <c r="AP157">
        <f t="shared" si="46"/>
        <v>0.27698574338085541</v>
      </c>
      <c r="AQ157">
        <f t="shared" si="47"/>
        <v>0.11710794297352342</v>
      </c>
      <c r="AR157" t="e">
        <f>+MATCH(O157,'[1]Return t - CEO t - NO'!B587)</f>
        <v>#N/A</v>
      </c>
    </row>
    <row r="158" spans="1:44" x14ac:dyDescent="0.25">
      <c r="A158" t="s">
        <v>126</v>
      </c>
      <c r="B158">
        <v>2021</v>
      </c>
      <c r="C158">
        <v>44561</v>
      </c>
      <c r="D158">
        <v>789.64800000000002</v>
      </c>
      <c r="E158">
        <f>+D158</f>
        <v>789.64800000000002</v>
      </c>
      <c r="F158">
        <f t="shared" si="38"/>
        <v>789648</v>
      </c>
      <c r="G158">
        <f t="shared" si="39"/>
        <v>13.579342555527312</v>
      </c>
      <c r="H158">
        <v>502.63299999999998</v>
      </c>
      <c r="I158">
        <v>36.313000000000002</v>
      </c>
      <c r="J158">
        <v>-5.8259999999999996</v>
      </c>
      <c r="K158">
        <v>-5.8259999999999996</v>
      </c>
      <c r="L158">
        <v>9.7000000000000003E-2</v>
      </c>
      <c r="M158">
        <v>360.54</v>
      </c>
      <c r="N158">
        <v>228</v>
      </c>
      <c r="O158" t="s">
        <v>127</v>
      </c>
      <c r="P158" t="s">
        <v>50</v>
      </c>
      <c r="Q158">
        <v>1993</v>
      </c>
      <c r="R158">
        <v>2023</v>
      </c>
      <c r="S158">
        <v>30</v>
      </c>
      <c r="U158">
        <v>-1.1590961994138864E-2</v>
      </c>
      <c r="V158">
        <v>-7.3779709440155604E-3</v>
      </c>
      <c r="W158">
        <v>-1.6159094691296387E-2</v>
      </c>
      <c r="X158">
        <v>7.2245554907855239E-2</v>
      </c>
      <c r="Y158" t="s">
        <v>128</v>
      </c>
      <c r="Z158" t="s">
        <v>129</v>
      </c>
      <c r="AA158">
        <f t="shared" si="52"/>
        <v>4760</v>
      </c>
      <c r="AB158">
        <f t="shared" si="52"/>
        <v>4480</v>
      </c>
      <c r="AC158">
        <f t="shared" si="52"/>
        <v>560</v>
      </c>
      <c r="AD158">
        <f t="shared" si="40"/>
        <v>9800</v>
      </c>
      <c r="AE158">
        <v>476</v>
      </c>
      <c r="AF158">
        <v>448</v>
      </c>
      <c r="AG158">
        <v>56</v>
      </c>
      <c r="AH158">
        <v>980</v>
      </c>
      <c r="AI158">
        <v>4.5747109785033828</v>
      </c>
      <c r="AJ158">
        <v>3.4011973816621555</v>
      </c>
      <c r="AK158">
        <f t="shared" si="41"/>
        <v>13.579342555527312</v>
      </c>
      <c r="AL158">
        <f t="shared" si="42"/>
        <v>9.1901376646586641</v>
      </c>
      <c r="AM158">
        <f t="shared" si="43"/>
        <v>8.4073783254090309</v>
      </c>
      <c r="AN158">
        <f t="shared" si="44"/>
        <v>8.4680029472254663</v>
      </c>
      <c r="AO158">
        <f t="shared" si="45"/>
        <v>0.48571428571428571</v>
      </c>
      <c r="AP158">
        <f t="shared" si="46"/>
        <v>0.45714285714285713</v>
      </c>
      <c r="AQ158">
        <f t="shared" si="47"/>
        <v>5.7142857142857141E-2</v>
      </c>
      <c r="AR158" t="e">
        <f>+MATCH(O158,'[1]Return t - CEO t - NO'!B514)</f>
        <v>#N/A</v>
      </c>
    </row>
    <row r="159" spans="1:44" x14ac:dyDescent="0.25">
      <c r="A159" t="s">
        <v>152</v>
      </c>
      <c r="B159">
        <v>2022</v>
      </c>
      <c r="C159">
        <v>44926</v>
      </c>
      <c r="D159">
        <v>829.29499999999996</v>
      </c>
      <c r="E159">
        <f>+D159*[1]Valuta!$D$12</f>
        <v>8215.4938469999997</v>
      </c>
      <c r="F159">
        <f t="shared" si="38"/>
        <v>8215493.8470000001</v>
      </c>
      <c r="G159">
        <f t="shared" si="39"/>
        <v>15.921532422923587</v>
      </c>
      <c r="H159">
        <v>175.02</v>
      </c>
      <c r="I159">
        <v>555.26199999999994</v>
      </c>
      <c r="J159">
        <v>52.017000000000003</v>
      </c>
      <c r="K159">
        <v>88.531999999999996</v>
      </c>
      <c r="L159">
        <v>3.0000000000000001E-3</v>
      </c>
      <c r="M159">
        <v>93.653999999999996</v>
      </c>
      <c r="N159">
        <v>228</v>
      </c>
      <c r="O159" t="s">
        <v>153</v>
      </c>
      <c r="P159" t="s">
        <v>45</v>
      </c>
      <c r="Q159">
        <v>1996</v>
      </c>
      <c r="R159">
        <v>2023</v>
      </c>
      <c r="S159">
        <v>27</v>
      </c>
      <c r="U159">
        <v>0.29720603359616043</v>
      </c>
      <c r="V159">
        <v>6.2724362259509586E-2</v>
      </c>
      <c r="W159">
        <v>0.5554167467486707</v>
      </c>
      <c r="X159">
        <v>3.1725631356416404</v>
      </c>
      <c r="Y159" t="s">
        <v>46</v>
      </c>
      <c r="Z159" t="s">
        <v>47</v>
      </c>
      <c r="AA159" s="1">
        <f>+AE159*[1]Valuta!$D$12</f>
        <v>3279.0845999999997</v>
      </c>
      <c r="AB159" s="1">
        <f>+AF159*[1]Valuta!$D$12</f>
        <v>6379.8503999999994</v>
      </c>
      <c r="AC159" s="1">
        <f>+AG159*[1]Valuta!$D$12</f>
        <v>99.065999999999988</v>
      </c>
      <c r="AD159" s="1">
        <f t="shared" si="40"/>
        <v>9758.0010000000002</v>
      </c>
      <c r="AE159">
        <v>331</v>
      </c>
      <c r="AF159">
        <v>644</v>
      </c>
      <c r="AG159">
        <v>10</v>
      </c>
      <c r="AH159">
        <v>985</v>
      </c>
      <c r="AI159">
        <v>1.0986122886681098</v>
      </c>
      <c r="AJ159">
        <v>3.2958368660043291</v>
      </c>
      <c r="AK159">
        <f t="shared" si="41"/>
        <v>15.921532422923587</v>
      </c>
      <c r="AL159">
        <f t="shared" si="42"/>
        <v>9.1858428428557932</v>
      </c>
      <c r="AM159">
        <f t="shared" si="43"/>
        <v>8.7608999277880582</v>
      </c>
      <c r="AN159">
        <f t="shared" si="44"/>
        <v>8.0953195770607671</v>
      </c>
      <c r="AO159">
        <f t="shared" si="45"/>
        <v>0.3360406091370558</v>
      </c>
      <c r="AP159">
        <f t="shared" si="46"/>
        <v>0.65380710659898467</v>
      </c>
      <c r="AQ159">
        <f t="shared" si="47"/>
        <v>1.015228426395939E-2</v>
      </c>
      <c r="AR159">
        <f>+MATCH(O159,'[1]Return t - CEO t - NO'!B66)</f>
        <v>1</v>
      </c>
    </row>
    <row r="160" spans="1:44" x14ac:dyDescent="0.25">
      <c r="A160" t="s">
        <v>146</v>
      </c>
      <c r="B160">
        <v>2018</v>
      </c>
      <c r="C160">
        <v>43465</v>
      </c>
      <c r="D160">
        <v>9594.7999999999993</v>
      </c>
      <c r="E160">
        <f>+D160</f>
        <v>9594.7999999999993</v>
      </c>
      <c r="F160">
        <f t="shared" si="38"/>
        <v>9594800</v>
      </c>
      <c r="G160">
        <f t="shared" si="39"/>
        <v>16.076731843017011</v>
      </c>
      <c r="H160">
        <v>5076.8999999999996</v>
      </c>
      <c r="I160">
        <v>874</v>
      </c>
      <c r="J160">
        <v>1084.0999999999999</v>
      </c>
      <c r="K160">
        <v>1479.5</v>
      </c>
      <c r="L160">
        <v>4.0250000000000004</v>
      </c>
      <c r="M160">
        <v>8595.7999999999993</v>
      </c>
      <c r="N160">
        <v>228</v>
      </c>
      <c r="O160" t="s">
        <v>147</v>
      </c>
      <c r="P160" t="s">
        <v>50</v>
      </c>
      <c r="Q160">
        <v>1972</v>
      </c>
      <c r="R160">
        <v>2023</v>
      </c>
      <c r="S160">
        <v>51</v>
      </c>
      <c r="U160">
        <v>0.21353581910220804</v>
      </c>
      <c r="V160">
        <v>0.11298828532121566</v>
      </c>
      <c r="W160">
        <v>0.12611973289280812</v>
      </c>
      <c r="X160">
        <v>0.17215229766195908</v>
      </c>
      <c r="Y160" t="s">
        <v>51</v>
      </c>
      <c r="Z160" t="s">
        <v>47</v>
      </c>
      <c r="AA160">
        <f t="shared" ref="AA160:AC162" si="53">+AE160*10</f>
        <v>5530</v>
      </c>
      <c r="AB160">
        <f t="shared" si="53"/>
        <v>2440</v>
      </c>
      <c r="AC160">
        <f t="shared" si="53"/>
        <v>1760</v>
      </c>
      <c r="AD160">
        <f t="shared" si="40"/>
        <v>9730</v>
      </c>
      <c r="AE160">
        <v>553</v>
      </c>
      <c r="AF160">
        <v>244</v>
      </c>
      <c r="AG160">
        <v>176</v>
      </c>
      <c r="AH160">
        <v>973</v>
      </c>
      <c r="AI160">
        <v>8.3002801898526641</v>
      </c>
      <c r="AJ160">
        <v>3.9318256327243257</v>
      </c>
      <c r="AK160">
        <f t="shared" si="41"/>
        <v>16.076731843017011</v>
      </c>
      <c r="AL160">
        <f t="shared" si="42"/>
        <v>9.18296917518005</v>
      </c>
      <c r="AM160">
        <f t="shared" si="43"/>
        <v>7.7997533182872472</v>
      </c>
      <c r="AN160">
        <f t="shared" si="44"/>
        <v>8.6179430945163809</v>
      </c>
      <c r="AO160">
        <f t="shared" si="45"/>
        <v>0.56834532374100721</v>
      </c>
      <c r="AP160">
        <f t="shared" si="46"/>
        <v>0.25077081192189105</v>
      </c>
      <c r="AQ160">
        <f t="shared" si="47"/>
        <v>0.18088386433710174</v>
      </c>
      <c r="AR160" t="e">
        <f>+MATCH(O160,'[1]Return t - CEO t - NO'!#REF!)</f>
        <v>#REF!</v>
      </c>
    </row>
    <row r="161" spans="1:44" x14ac:dyDescent="0.25">
      <c r="A161" t="s">
        <v>154</v>
      </c>
      <c r="B161">
        <v>2022</v>
      </c>
      <c r="C161">
        <v>44926</v>
      </c>
      <c r="D161">
        <v>781184</v>
      </c>
      <c r="E161">
        <f>+D161</f>
        <v>781184</v>
      </c>
      <c r="F161">
        <f t="shared" si="38"/>
        <v>781184000</v>
      </c>
      <c r="G161">
        <f t="shared" si="39"/>
        <v>20.476321275446249</v>
      </c>
      <c r="H161">
        <v>37935</v>
      </c>
      <c r="I161">
        <v>39743</v>
      </c>
      <c r="J161">
        <v>3610</v>
      </c>
      <c r="K161">
        <v>4221</v>
      </c>
      <c r="L161">
        <v>2.161</v>
      </c>
      <c r="M161">
        <v>16102</v>
      </c>
      <c r="N161">
        <v>228</v>
      </c>
      <c r="O161" t="s">
        <v>155</v>
      </c>
      <c r="P161" t="s">
        <v>50</v>
      </c>
      <c r="Q161">
        <v>1767</v>
      </c>
      <c r="R161">
        <v>2023</v>
      </c>
      <c r="S161">
        <v>256</v>
      </c>
      <c r="U161">
        <v>9.5162778436799794E-2</v>
      </c>
      <c r="V161">
        <v>4.6211903981648369E-3</v>
      </c>
      <c r="W161">
        <v>0.22419575208048689</v>
      </c>
      <c r="X161">
        <v>1.0476604718597602</v>
      </c>
      <c r="Y161" t="s">
        <v>95</v>
      </c>
      <c r="Z161" t="s">
        <v>84</v>
      </c>
      <c r="AA161">
        <f t="shared" si="53"/>
        <v>7950</v>
      </c>
      <c r="AB161">
        <f t="shared" si="53"/>
        <v>0</v>
      </c>
      <c r="AC161">
        <f t="shared" si="53"/>
        <v>1720</v>
      </c>
      <c r="AD161">
        <f t="shared" si="40"/>
        <v>9670</v>
      </c>
      <c r="AE161">
        <v>795</v>
      </c>
      <c r="AF161">
        <v>0</v>
      </c>
      <c r="AG161">
        <v>172</v>
      </c>
      <c r="AH161">
        <v>967</v>
      </c>
      <c r="AI161">
        <v>7.6783263565068856</v>
      </c>
      <c r="AJ161">
        <v>5.5451774444795623</v>
      </c>
      <c r="AK161">
        <f t="shared" si="41"/>
        <v>20.476321275446249</v>
      </c>
      <c r="AL161">
        <f t="shared" si="42"/>
        <v>9.1767835884473392</v>
      </c>
      <c r="AM161" t="e">
        <f t="shared" si="43"/>
        <v>#NUM!</v>
      </c>
      <c r="AN161">
        <f t="shared" si="44"/>
        <v>8.9809272076483779</v>
      </c>
      <c r="AO161">
        <f t="shared" si="45"/>
        <v>0.82213029989658737</v>
      </c>
      <c r="AP161">
        <f t="shared" si="46"/>
        <v>0</v>
      </c>
      <c r="AQ161">
        <f t="shared" si="47"/>
        <v>0.1778697001034126</v>
      </c>
      <c r="AR161" t="e">
        <f>+MATCH(O161,'[1]Return t - CEO t - NO'!B625)</f>
        <v>#N/A</v>
      </c>
    </row>
    <row r="162" spans="1:44" x14ac:dyDescent="0.25">
      <c r="A162" t="s">
        <v>93</v>
      </c>
      <c r="B162">
        <v>2019</v>
      </c>
      <c r="C162">
        <v>43830</v>
      </c>
      <c r="D162">
        <v>14742.205</v>
      </c>
      <c r="E162">
        <f>+D162</f>
        <v>14742.205</v>
      </c>
      <c r="F162">
        <f t="shared" si="38"/>
        <v>14742205</v>
      </c>
      <c r="G162">
        <f t="shared" si="39"/>
        <v>16.506225026481925</v>
      </c>
      <c r="H162">
        <v>2019.335</v>
      </c>
      <c r="I162">
        <v>1243.2850000000001</v>
      </c>
      <c r="J162">
        <v>-71.936000000000007</v>
      </c>
      <c r="K162">
        <v>-42.576999999999998</v>
      </c>
      <c r="L162">
        <v>0.38400000000000001</v>
      </c>
      <c r="M162">
        <v>4358.3590000000004</v>
      </c>
      <c r="N162">
        <v>228</v>
      </c>
      <c r="O162" t="s">
        <v>94</v>
      </c>
      <c r="P162" t="s">
        <v>50</v>
      </c>
      <c r="Q162">
        <v>2004</v>
      </c>
      <c r="R162">
        <v>2023</v>
      </c>
      <c r="S162">
        <v>19</v>
      </c>
      <c r="T162">
        <v>39227</v>
      </c>
      <c r="U162">
        <v>-3.5623608762290558E-2</v>
      </c>
      <c r="V162">
        <v>-4.8795956914179399E-3</v>
      </c>
      <c r="W162">
        <v>-1.6505294768053756E-2</v>
      </c>
      <c r="X162">
        <v>0.61569031389046391</v>
      </c>
      <c r="Y162" t="s">
        <v>95</v>
      </c>
      <c r="Z162" t="s">
        <v>84</v>
      </c>
      <c r="AA162">
        <f t="shared" si="53"/>
        <v>7290</v>
      </c>
      <c r="AB162">
        <f t="shared" si="53"/>
        <v>1740</v>
      </c>
      <c r="AC162">
        <f t="shared" si="53"/>
        <v>540</v>
      </c>
      <c r="AD162">
        <f t="shared" si="40"/>
        <v>9570</v>
      </c>
      <c r="AE162">
        <v>729</v>
      </c>
      <c r="AF162">
        <v>174</v>
      </c>
      <c r="AG162">
        <v>54</v>
      </c>
      <c r="AH162">
        <v>957</v>
      </c>
      <c r="AI162">
        <v>5.9506425525877269</v>
      </c>
      <c r="AJ162">
        <v>2.9444389791664403</v>
      </c>
      <c r="AK162">
        <f t="shared" si="41"/>
        <v>16.506225026481925</v>
      </c>
      <c r="AL162">
        <f t="shared" si="42"/>
        <v>9.1663884844469994</v>
      </c>
      <c r="AM162">
        <f t="shared" si="43"/>
        <v>7.461640392208575</v>
      </c>
      <c r="AN162">
        <f t="shared" si="44"/>
        <v>8.8942588250027033</v>
      </c>
      <c r="AO162">
        <f t="shared" si="45"/>
        <v>0.76175548589341691</v>
      </c>
      <c r="AP162">
        <f t="shared" si="46"/>
        <v>0.18181818181818182</v>
      </c>
      <c r="AQ162">
        <f t="shared" si="47"/>
        <v>5.6426332288401257E-2</v>
      </c>
      <c r="AR162" t="e">
        <f>+MATCH(O162,'[1]Return t - CEO t - NO'!B540)</f>
        <v>#N/A</v>
      </c>
    </row>
    <row r="163" spans="1:44" x14ac:dyDescent="0.25">
      <c r="A163" t="s">
        <v>144</v>
      </c>
      <c r="B163">
        <v>2016</v>
      </c>
      <c r="C163">
        <v>42735</v>
      </c>
      <c r="D163">
        <v>2817</v>
      </c>
      <c r="E163">
        <f>+D163*[1]Valuta!$D$6</f>
        <v>24354.655200000001</v>
      </c>
      <c r="F163">
        <f t="shared" si="38"/>
        <v>24354655.199999999</v>
      </c>
      <c r="G163">
        <f t="shared" si="39"/>
        <v>17.008233567865329</v>
      </c>
      <c r="H163">
        <v>1359.4</v>
      </c>
      <c r="I163">
        <v>1132</v>
      </c>
      <c r="J163">
        <v>-118.9</v>
      </c>
      <c r="K163">
        <v>317.3</v>
      </c>
      <c r="L163">
        <v>1.821</v>
      </c>
      <c r="M163">
        <v>764.3</v>
      </c>
      <c r="N163">
        <v>228</v>
      </c>
      <c r="O163" t="s">
        <v>145</v>
      </c>
      <c r="P163" t="s">
        <v>45</v>
      </c>
      <c r="Q163">
        <v>1991</v>
      </c>
      <c r="R163">
        <v>2023</v>
      </c>
      <c r="S163">
        <v>32</v>
      </c>
      <c r="T163">
        <v>34107</v>
      </c>
      <c r="U163">
        <v>-8.746505811387377E-2</v>
      </c>
      <c r="V163">
        <v>-4.2208022719204832E-2</v>
      </c>
      <c r="W163">
        <v>-0.15556718566008113</v>
      </c>
      <c r="X163">
        <v>0.83272031778725908</v>
      </c>
      <c r="Y163" t="s">
        <v>71</v>
      </c>
      <c r="Z163" t="s">
        <v>72</v>
      </c>
      <c r="AA163" s="1">
        <f>+AE163*[1]Valuta!$D$6</f>
        <v>5334.3351999999995</v>
      </c>
      <c r="AB163" s="1">
        <f>+AF163*[1]Valuta!$D$6</f>
        <v>0</v>
      </c>
      <c r="AC163" s="1">
        <f>+AG163*[1]Valuta!$D$6</f>
        <v>4184.4704000000002</v>
      </c>
      <c r="AD163" s="1">
        <f t="shared" si="40"/>
        <v>9518.8055999999997</v>
      </c>
      <c r="AE163">
        <v>617</v>
      </c>
      <c r="AF163">
        <v>0</v>
      </c>
      <c r="AG163">
        <v>484</v>
      </c>
      <c r="AH163">
        <v>1101</v>
      </c>
      <c r="AI163">
        <v>7.5071410797276084</v>
      </c>
      <c r="AJ163">
        <v>3.4657359027997265</v>
      </c>
      <c r="AK163">
        <f t="shared" si="41"/>
        <v>17.008233567865329</v>
      </c>
      <c r="AL163">
        <f t="shared" si="42"/>
        <v>9.1610246577294987</v>
      </c>
      <c r="AM163" t="e">
        <f t="shared" si="43"/>
        <v>#NUM!</v>
      </c>
      <c r="AN163">
        <f t="shared" si="44"/>
        <v>8.581919544912207</v>
      </c>
      <c r="AO163">
        <f t="shared" si="45"/>
        <v>0.56039963669391457</v>
      </c>
      <c r="AP163">
        <f t="shared" si="46"/>
        <v>0</v>
      </c>
      <c r="AQ163">
        <f t="shared" si="47"/>
        <v>0.43960036330608543</v>
      </c>
      <c r="AR163" t="e">
        <f>+MATCH(O163,'[1]Return t - CEO t - NO'!B511)</f>
        <v>#N/A</v>
      </c>
    </row>
    <row r="164" spans="1:44" x14ac:dyDescent="0.25">
      <c r="A164" t="s">
        <v>107</v>
      </c>
      <c r="B164">
        <v>2020</v>
      </c>
      <c r="C164">
        <v>44196</v>
      </c>
      <c r="D164">
        <v>48478</v>
      </c>
      <c r="E164">
        <f>+D164</f>
        <v>48478</v>
      </c>
      <c r="F164">
        <f t="shared" si="38"/>
        <v>48478000</v>
      </c>
      <c r="G164">
        <f t="shared" si="39"/>
        <v>17.696620644748947</v>
      </c>
      <c r="H164">
        <v>10178</v>
      </c>
      <c r="I164">
        <v>4593</v>
      </c>
      <c r="J164">
        <v>1277</v>
      </c>
      <c r="K164">
        <v>2105</v>
      </c>
      <c r="L164">
        <v>5.1820000000000004</v>
      </c>
      <c r="M164">
        <v>12908</v>
      </c>
      <c r="N164">
        <v>228</v>
      </c>
      <c r="O164" t="s">
        <v>108</v>
      </c>
      <c r="P164" t="s">
        <v>50</v>
      </c>
      <c r="Q164">
        <v>1839</v>
      </c>
      <c r="R164">
        <v>2023</v>
      </c>
      <c r="S164">
        <v>184</v>
      </c>
      <c r="U164">
        <v>0.12546669286696796</v>
      </c>
      <c r="V164">
        <v>2.6341845785717233E-2</v>
      </c>
      <c r="W164">
        <v>9.8930895568639599E-2</v>
      </c>
      <c r="X164">
        <v>0.4512674395755551</v>
      </c>
      <c r="Y164" t="s">
        <v>109</v>
      </c>
      <c r="Z164" t="s">
        <v>110</v>
      </c>
      <c r="AA164">
        <f t="shared" ref="AA164:AC165" si="54">+AE164*10</f>
        <v>4570</v>
      </c>
      <c r="AB164">
        <f t="shared" si="54"/>
        <v>4690</v>
      </c>
      <c r="AC164">
        <f t="shared" si="54"/>
        <v>240</v>
      </c>
      <c r="AD164">
        <f t="shared" si="40"/>
        <v>9500</v>
      </c>
      <c r="AE164">
        <v>457</v>
      </c>
      <c r="AF164">
        <v>469</v>
      </c>
      <c r="AG164">
        <v>24</v>
      </c>
      <c r="AH164">
        <v>950</v>
      </c>
      <c r="AI164">
        <v>8.5529463611220553</v>
      </c>
      <c r="AJ164">
        <v>5.2149357576089859</v>
      </c>
      <c r="AK164">
        <f t="shared" si="41"/>
        <v>17.696620644748947</v>
      </c>
      <c r="AL164">
        <f t="shared" si="42"/>
        <v>9.1590470775886317</v>
      </c>
      <c r="AM164">
        <f t="shared" si="43"/>
        <v>8.4531878614403251</v>
      </c>
      <c r="AN164">
        <f t="shared" si="44"/>
        <v>8.4272684838882501</v>
      </c>
      <c r="AO164">
        <f t="shared" si="45"/>
        <v>0.48105263157894734</v>
      </c>
      <c r="AP164">
        <f t="shared" si="46"/>
        <v>0.49368421052631578</v>
      </c>
      <c r="AQ164">
        <f t="shared" si="47"/>
        <v>2.5263157894736842E-2</v>
      </c>
      <c r="AR164" t="e">
        <f>+MATCH(O164,'[1]Return t - CEO t - NO'!B611)</f>
        <v>#N/A</v>
      </c>
    </row>
    <row r="165" spans="1:44" x14ac:dyDescent="0.25">
      <c r="A165" t="s">
        <v>156</v>
      </c>
      <c r="B165">
        <v>2016</v>
      </c>
      <c r="C165">
        <v>42735</v>
      </c>
      <c r="D165">
        <v>1375.951</v>
      </c>
      <c r="E165">
        <f>+D165</f>
        <v>1375.951</v>
      </c>
      <c r="F165">
        <f t="shared" si="38"/>
        <v>1375951</v>
      </c>
      <c r="G165">
        <f t="shared" si="39"/>
        <v>14.134655686376242</v>
      </c>
      <c r="H165">
        <v>434.59</v>
      </c>
      <c r="I165">
        <v>347.90199999999999</v>
      </c>
      <c r="J165">
        <v>73.835999999999999</v>
      </c>
      <c r="K165">
        <v>128.88</v>
      </c>
      <c r="L165">
        <v>0.79100000000000004</v>
      </c>
      <c r="M165">
        <v>1595.385</v>
      </c>
      <c r="N165">
        <v>228</v>
      </c>
      <c r="O165" t="s">
        <v>157</v>
      </c>
      <c r="P165" t="s">
        <v>50</v>
      </c>
      <c r="Q165">
        <v>2006</v>
      </c>
      <c r="R165">
        <v>2023</v>
      </c>
      <c r="S165">
        <v>17</v>
      </c>
      <c r="T165">
        <v>39031</v>
      </c>
      <c r="U165">
        <v>0.16989806484272532</v>
      </c>
      <c r="V165">
        <v>5.366179464239642E-2</v>
      </c>
      <c r="W165">
        <v>4.6280991735537187E-2</v>
      </c>
      <c r="X165">
        <v>0.80052923445086177</v>
      </c>
      <c r="Y165" t="s">
        <v>51</v>
      </c>
      <c r="Z165" t="s">
        <v>47</v>
      </c>
      <c r="AA165">
        <f t="shared" si="54"/>
        <v>2680</v>
      </c>
      <c r="AB165">
        <f t="shared" si="54"/>
        <v>6580</v>
      </c>
      <c r="AC165">
        <f t="shared" si="54"/>
        <v>230</v>
      </c>
      <c r="AD165">
        <f t="shared" si="40"/>
        <v>9490</v>
      </c>
      <c r="AE165">
        <v>268</v>
      </c>
      <c r="AF165">
        <v>658</v>
      </c>
      <c r="AG165">
        <v>23</v>
      </c>
      <c r="AH165">
        <v>949</v>
      </c>
      <c r="AI165">
        <v>6.6732979677676543</v>
      </c>
      <c r="AJ165">
        <v>2.8332133440562162</v>
      </c>
      <c r="AK165">
        <f t="shared" si="41"/>
        <v>14.134655686376242</v>
      </c>
      <c r="AL165">
        <f t="shared" si="42"/>
        <v>9.157993891603974</v>
      </c>
      <c r="AM165">
        <f t="shared" si="43"/>
        <v>8.7917900243193632</v>
      </c>
      <c r="AN165">
        <f t="shared" si="44"/>
        <v>7.8935720735049024</v>
      </c>
      <c r="AO165">
        <f t="shared" si="45"/>
        <v>0.28240252897787144</v>
      </c>
      <c r="AP165">
        <f t="shared" si="46"/>
        <v>0.69336143308746045</v>
      </c>
      <c r="AQ165">
        <f t="shared" si="47"/>
        <v>2.4236037934668071E-2</v>
      </c>
      <c r="AR165">
        <f>+MATCH(O165,'[1]Return t - CEO t - NO'!B64)</f>
        <v>1</v>
      </c>
    </row>
    <row r="166" spans="1:44" x14ac:dyDescent="0.25">
      <c r="A166" t="s">
        <v>158</v>
      </c>
      <c r="B166">
        <v>2016</v>
      </c>
      <c r="C166">
        <v>42735</v>
      </c>
      <c r="D166">
        <v>181.816</v>
      </c>
      <c r="E166">
        <f>+D166*[1]Valuta!$D$6</f>
        <v>1571.9084095999999</v>
      </c>
      <c r="F166">
        <f t="shared" si="38"/>
        <v>1571908.4095999999</v>
      </c>
      <c r="G166">
        <f t="shared" si="39"/>
        <v>14.267800986660667</v>
      </c>
      <c r="H166">
        <v>30.923999999999999</v>
      </c>
      <c r="I166">
        <v>1E-3</v>
      </c>
      <c r="J166">
        <v>4.68</v>
      </c>
      <c r="K166">
        <v>13.478</v>
      </c>
      <c r="L166">
        <v>0.1</v>
      </c>
      <c r="M166">
        <v>41.869</v>
      </c>
      <c r="N166">
        <v>228</v>
      </c>
      <c r="O166" t="s">
        <v>159</v>
      </c>
      <c r="P166" t="s">
        <v>45</v>
      </c>
      <c r="Q166">
        <v>2005</v>
      </c>
      <c r="R166">
        <v>2023</v>
      </c>
      <c r="S166">
        <v>18</v>
      </c>
      <c r="U166">
        <v>0.15133876600698487</v>
      </c>
      <c r="V166">
        <v>2.5740308883706601E-2</v>
      </c>
      <c r="W166">
        <v>0.11177720986887672</v>
      </c>
      <c r="X166">
        <v>3.233734316388566E-5</v>
      </c>
      <c r="Y166" t="s">
        <v>71</v>
      </c>
      <c r="Z166" t="s">
        <v>72</v>
      </c>
      <c r="AA166" s="1">
        <f>+AE166*[1]Valuta!$D$6</f>
        <v>5040.3847999999998</v>
      </c>
      <c r="AB166" s="1">
        <f>+AF166*[1]Valuta!$D$6</f>
        <v>0</v>
      </c>
      <c r="AC166" s="1">
        <f>+AG166*[1]Valuta!$D$6</f>
        <v>4383.3191999999999</v>
      </c>
      <c r="AD166" s="1">
        <f t="shared" si="40"/>
        <v>9423.7039999999997</v>
      </c>
      <c r="AE166">
        <v>583</v>
      </c>
      <c r="AF166">
        <v>0</v>
      </c>
      <c r="AG166">
        <v>507</v>
      </c>
      <c r="AH166">
        <v>1090</v>
      </c>
      <c r="AI166">
        <v>4.6051701859880918</v>
      </c>
      <c r="AJ166">
        <v>2.8903717578961645</v>
      </c>
      <c r="AK166">
        <f t="shared" si="41"/>
        <v>14.267800986660667</v>
      </c>
      <c r="AL166">
        <f t="shared" si="42"/>
        <v>9.1509834962300083</v>
      </c>
      <c r="AM166" t="e">
        <f t="shared" si="43"/>
        <v>#NUM!</v>
      </c>
      <c r="AN166">
        <f t="shared" si="44"/>
        <v>8.5252377073573111</v>
      </c>
      <c r="AO166">
        <f t="shared" si="45"/>
        <v>0.53486238532110086</v>
      </c>
      <c r="AP166">
        <f t="shared" si="46"/>
        <v>0</v>
      </c>
      <c r="AQ166">
        <f t="shared" si="47"/>
        <v>0.46513761467889908</v>
      </c>
      <c r="AR166" t="e">
        <f>+MATCH(O166,'[1]Return t - CEO t - NO'!B448)</f>
        <v>#N/A</v>
      </c>
    </row>
    <row r="167" spans="1:44" x14ac:dyDescent="0.25">
      <c r="A167" t="s">
        <v>130</v>
      </c>
      <c r="B167">
        <v>2018</v>
      </c>
      <c r="C167">
        <v>43465</v>
      </c>
      <c r="D167">
        <v>1841.9480000000001</v>
      </c>
      <c r="E167">
        <f>+D167*[1]Valuta!$D$8</f>
        <v>16008.554262800002</v>
      </c>
      <c r="F167">
        <f t="shared" si="38"/>
        <v>16008554.262800002</v>
      </c>
      <c r="G167">
        <f t="shared" si="39"/>
        <v>16.588633778759249</v>
      </c>
      <c r="H167">
        <v>600.58600000000001</v>
      </c>
      <c r="I167">
        <v>909.74300000000005</v>
      </c>
      <c r="J167">
        <v>13.324999999999999</v>
      </c>
      <c r="K167">
        <v>108.65900000000001</v>
      </c>
      <c r="L167">
        <v>2.5299999999999998</v>
      </c>
      <c r="M167">
        <v>850.83699999999999</v>
      </c>
      <c r="N167">
        <v>228</v>
      </c>
      <c r="O167" t="s">
        <v>131</v>
      </c>
      <c r="P167" t="s">
        <v>45</v>
      </c>
      <c r="Q167">
        <v>1914</v>
      </c>
      <c r="R167">
        <v>2023</v>
      </c>
      <c r="S167">
        <v>109</v>
      </c>
      <c r="U167">
        <v>2.2186664357810536E-2</v>
      </c>
      <c r="V167">
        <v>7.2341890216227594E-3</v>
      </c>
      <c r="W167">
        <v>1.5661049061101009E-2</v>
      </c>
      <c r="X167">
        <v>1.5147589187893158</v>
      </c>
      <c r="Y167" t="s">
        <v>46</v>
      </c>
      <c r="Z167" t="s">
        <v>47</v>
      </c>
      <c r="AA167" s="1">
        <f>+AE167*[1]Valuta!$D$8</f>
        <v>6944.1889000000001</v>
      </c>
      <c r="AB167" s="1">
        <f>+AF167*[1]Valuta!$D$8</f>
        <v>1912.0420000000001</v>
      </c>
      <c r="AC167" s="1">
        <f>+AG167*[1]Valuta!$D$8</f>
        <v>512.7749</v>
      </c>
      <c r="AD167" s="1">
        <f t="shared" si="40"/>
        <v>9369.0058000000008</v>
      </c>
      <c r="AE167">
        <v>799</v>
      </c>
      <c r="AF167">
        <v>220</v>
      </c>
      <c r="AG167">
        <v>59</v>
      </c>
      <c r="AH167">
        <v>1078</v>
      </c>
      <c r="AI167">
        <v>7.8359745817215662</v>
      </c>
      <c r="AJ167">
        <v>4.6913478822291435</v>
      </c>
      <c r="AK167">
        <f t="shared" si="41"/>
        <v>16.588633778759249</v>
      </c>
      <c r="AL167">
        <f t="shared" si="42"/>
        <v>9.1451622650138642</v>
      </c>
      <c r="AM167">
        <f t="shared" si="43"/>
        <v>7.5559270598972823</v>
      </c>
      <c r="AN167">
        <f t="shared" si="44"/>
        <v>8.8456604593111958</v>
      </c>
      <c r="AO167">
        <f t="shared" si="45"/>
        <v>0.74118738404452689</v>
      </c>
      <c r="AP167">
        <f t="shared" si="46"/>
        <v>0.20408163265306123</v>
      </c>
      <c r="AQ167">
        <f t="shared" si="47"/>
        <v>5.473098330241187E-2</v>
      </c>
      <c r="AR167" t="e">
        <f>+MATCH(O167,'[1]Return t - CEO t - NO'!B454)</f>
        <v>#N/A</v>
      </c>
    </row>
    <row r="168" spans="1:44" x14ac:dyDescent="0.25">
      <c r="A168" t="s">
        <v>160</v>
      </c>
      <c r="B168">
        <v>2021</v>
      </c>
      <c r="C168">
        <v>44561</v>
      </c>
      <c r="D168">
        <v>7212</v>
      </c>
      <c r="E168">
        <f>+D168</f>
        <v>7212</v>
      </c>
      <c r="F168">
        <f t="shared" si="38"/>
        <v>7212000</v>
      </c>
      <c r="G168">
        <f t="shared" si="39"/>
        <v>15.791256863305344</v>
      </c>
      <c r="H168">
        <v>4091</v>
      </c>
      <c r="I168">
        <v>1444</v>
      </c>
      <c r="J168">
        <v>-76</v>
      </c>
      <c r="K168">
        <v>6</v>
      </c>
      <c r="L168">
        <v>0.43099999999999999</v>
      </c>
      <c r="M168">
        <v>953</v>
      </c>
      <c r="N168">
        <v>228</v>
      </c>
      <c r="O168" t="s">
        <v>161</v>
      </c>
      <c r="P168" t="s">
        <v>50</v>
      </c>
      <c r="Q168">
        <v>1841</v>
      </c>
      <c r="R168">
        <v>2023</v>
      </c>
      <c r="S168">
        <v>182</v>
      </c>
      <c r="U168">
        <v>-1.8577364947445614E-2</v>
      </c>
      <c r="V168">
        <v>-1.0537992235163616E-2</v>
      </c>
      <c r="W168">
        <v>-7.9748163693599161E-2</v>
      </c>
      <c r="X168">
        <v>0.35296993400146665</v>
      </c>
      <c r="Y168" t="s">
        <v>71</v>
      </c>
      <c r="Z168" t="s">
        <v>72</v>
      </c>
      <c r="AA168">
        <f t="shared" ref="AA168:AC170" si="55">+AE168*10</f>
        <v>4760</v>
      </c>
      <c r="AB168">
        <f t="shared" si="55"/>
        <v>4250</v>
      </c>
      <c r="AC168">
        <f t="shared" si="55"/>
        <v>320</v>
      </c>
      <c r="AD168">
        <f t="shared" si="40"/>
        <v>9330</v>
      </c>
      <c r="AE168">
        <v>476</v>
      </c>
      <c r="AF168">
        <v>425</v>
      </c>
      <c r="AG168">
        <v>32</v>
      </c>
      <c r="AH168">
        <v>933</v>
      </c>
      <c r="AI168">
        <v>6.0661080901037474</v>
      </c>
      <c r="AJ168">
        <v>5.2040066870767951</v>
      </c>
      <c r="AK168">
        <f t="shared" si="41"/>
        <v>15.791256863305344</v>
      </c>
      <c r="AL168">
        <f t="shared" si="42"/>
        <v>9.1409902938413889</v>
      </c>
      <c r="AM168">
        <f t="shared" si="43"/>
        <v>8.3546742619184631</v>
      </c>
      <c r="AN168">
        <f t="shared" si="44"/>
        <v>8.4680029472254663</v>
      </c>
      <c r="AO168">
        <f t="shared" si="45"/>
        <v>0.51018220793140412</v>
      </c>
      <c r="AP168">
        <f t="shared" si="46"/>
        <v>0.45551982851018219</v>
      </c>
      <c r="AQ168">
        <f t="shared" si="47"/>
        <v>3.4297963558413719E-2</v>
      </c>
      <c r="AR168">
        <f>+MATCH(O168,'[1]Return t - CEO t - NO'!B27)</f>
        <v>1</v>
      </c>
    </row>
    <row r="169" spans="1:44" x14ac:dyDescent="0.25">
      <c r="A169" t="s">
        <v>154</v>
      </c>
      <c r="B169">
        <v>2021</v>
      </c>
      <c r="C169">
        <v>44561</v>
      </c>
      <c r="D169">
        <v>774790</v>
      </c>
      <c r="E169">
        <f>+D169</f>
        <v>774790</v>
      </c>
      <c r="F169">
        <f t="shared" si="38"/>
        <v>774790000</v>
      </c>
      <c r="G169">
        <f t="shared" si="39"/>
        <v>20.468102582857295</v>
      </c>
      <c r="H169">
        <v>37709</v>
      </c>
      <c r="I169">
        <v>30917</v>
      </c>
      <c r="J169">
        <v>4185</v>
      </c>
      <c r="K169">
        <v>4664</v>
      </c>
      <c r="L169">
        <v>1.9139999999999999</v>
      </c>
      <c r="M169">
        <v>119190</v>
      </c>
      <c r="N169">
        <v>228</v>
      </c>
      <c r="O169" t="s">
        <v>155</v>
      </c>
      <c r="P169" t="s">
        <v>50</v>
      </c>
      <c r="Q169">
        <v>1767</v>
      </c>
      <c r="R169">
        <v>2023</v>
      </c>
      <c r="S169">
        <v>256</v>
      </c>
      <c r="U169">
        <v>0.11098146331114588</v>
      </c>
      <c r="V169">
        <v>5.401463622400909E-3</v>
      </c>
      <c r="W169">
        <v>3.5112006040775232E-2</v>
      </c>
      <c r="X169">
        <v>0.81988384735739483</v>
      </c>
      <c r="Y169" t="s">
        <v>95</v>
      </c>
      <c r="Z169" t="s">
        <v>84</v>
      </c>
      <c r="AA169">
        <f t="shared" si="55"/>
        <v>7640</v>
      </c>
      <c r="AB169">
        <f t="shared" si="55"/>
        <v>0</v>
      </c>
      <c r="AC169">
        <f t="shared" si="55"/>
        <v>1680</v>
      </c>
      <c r="AD169">
        <f t="shared" si="40"/>
        <v>9320</v>
      </c>
      <c r="AE169">
        <v>764</v>
      </c>
      <c r="AF169">
        <v>0</v>
      </c>
      <c r="AG169">
        <v>168</v>
      </c>
      <c r="AH169">
        <v>932</v>
      </c>
      <c r="AI169">
        <v>7.5569505720128998</v>
      </c>
      <c r="AJ169">
        <v>5.5451774444795623</v>
      </c>
      <c r="AK169">
        <f t="shared" si="41"/>
        <v>20.468102582857295</v>
      </c>
      <c r="AL169">
        <f t="shared" si="42"/>
        <v>9.1399179076796369</v>
      </c>
      <c r="AM169" t="e">
        <f t="shared" si="43"/>
        <v>#NUM!</v>
      </c>
      <c r="AN169">
        <f t="shared" si="44"/>
        <v>8.9411528821605657</v>
      </c>
      <c r="AO169">
        <f t="shared" si="45"/>
        <v>0.81974248927038629</v>
      </c>
      <c r="AP169">
        <f t="shared" si="46"/>
        <v>0</v>
      </c>
      <c r="AQ169">
        <f t="shared" si="47"/>
        <v>0.18025751072961374</v>
      </c>
      <c r="AR169" t="e">
        <f>+MATCH(O169,'[1]Return t - CEO t - NO'!B626)</f>
        <v>#N/A</v>
      </c>
    </row>
    <row r="170" spans="1:44" x14ac:dyDescent="0.25">
      <c r="A170" t="s">
        <v>93</v>
      </c>
      <c r="B170">
        <v>2020</v>
      </c>
      <c r="C170">
        <v>44196</v>
      </c>
      <c r="D170">
        <v>16750.251</v>
      </c>
      <c r="E170">
        <f>+D170</f>
        <v>16750.251</v>
      </c>
      <c r="F170">
        <f t="shared" si="38"/>
        <v>16750251</v>
      </c>
      <c r="G170">
        <f t="shared" si="39"/>
        <v>16.6339238011977</v>
      </c>
      <c r="H170">
        <v>3030.473</v>
      </c>
      <c r="I170">
        <v>1473.0350000000001</v>
      </c>
      <c r="J170">
        <v>1044.818</v>
      </c>
      <c r="K170">
        <v>1073.595</v>
      </c>
      <c r="L170">
        <v>0.42799999999999999</v>
      </c>
      <c r="M170">
        <v>5580.7309999999998</v>
      </c>
      <c r="N170">
        <v>228</v>
      </c>
      <c r="O170" t="s">
        <v>94</v>
      </c>
      <c r="P170" t="s">
        <v>50</v>
      </c>
      <c r="Q170">
        <v>2004</v>
      </c>
      <c r="R170">
        <v>2023</v>
      </c>
      <c r="S170">
        <v>19</v>
      </c>
      <c r="T170">
        <v>39227</v>
      </c>
      <c r="U170">
        <v>0.34477060181694408</v>
      </c>
      <c r="V170">
        <v>6.2376259316949935E-2</v>
      </c>
      <c r="W170">
        <v>0.18721884283618043</v>
      </c>
      <c r="X170">
        <v>0.48607428609329306</v>
      </c>
      <c r="Y170" t="s">
        <v>95</v>
      </c>
      <c r="Z170" t="s">
        <v>84</v>
      </c>
      <c r="AA170">
        <f t="shared" si="55"/>
        <v>7070</v>
      </c>
      <c r="AB170">
        <f t="shared" si="55"/>
        <v>580</v>
      </c>
      <c r="AC170">
        <f t="shared" si="55"/>
        <v>1650</v>
      </c>
      <c r="AD170">
        <f t="shared" si="40"/>
        <v>9300</v>
      </c>
      <c r="AE170">
        <v>707</v>
      </c>
      <c r="AF170">
        <v>58</v>
      </c>
      <c r="AG170">
        <v>165</v>
      </c>
      <c r="AH170">
        <v>930</v>
      </c>
      <c r="AI170">
        <v>6.0591231955817966</v>
      </c>
      <c r="AJ170">
        <v>2.9444389791664403</v>
      </c>
      <c r="AK170">
        <f t="shared" si="41"/>
        <v>16.6339238011977</v>
      </c>
      <c r="AL170">
        <f t="shared" si="42"/>
        <v>9.1377696791413481</v>
      </c>
      <c r="AM170">
        <f t="shared" si="43"/>
        <v>6.363028103540465</v>
      </c>
      <c r="AN170">
        <f t="shared" si="44"/>
        <v>8.863615758890619</v>
      </c>
      <c r="AO170">
        <f t="shared" si="45"/>
        <v>0.7602150537634409</v>
      </c>
      <c r="AP170">
        <f t="shared" si="46"/>
        <v>6.236559139784946E-2</v>
      </c>
      <c r="AQ170">
        <f t="shared" si="47"/>
        <v>0.17741935483870969</v>
      </c>
      <c r="AR170" t="e">
        <f>+MATCH(O170,'[1]Return t - CEO t - NO'!B539)</f>
        <v>#N/A</v>
      </c>
    </row>
    <row r="171" spans="1:44" x14ac:dyDescent="0.25">
      <c r="A171" t="s">
        <v>122</v>
      </c>
      <c r="B171">
        <v>2020</v>
      </c>
      <c r="C171">
        <v>44196</v>
      </c>
      <c r="D171">
        <v>149.40700000000001</v>
      </c>
      <c r="E171">
        <f>+D171*[1]Valuta!$D$10</f>
        <v>1275.5622625000001</v>
      </c>
      <c r="F171">
        <f t="shared" si="38"/>
        <v>1275562.2625000002</v>
      </c>
      <c r="G171">
        <f t="shared" si="39"/>
        <v>14.058897629563143</v>
      </c>
      <c r="H171">
        <v>67.944999999999993</v>
      </c>
      <c r="I171">
        <v>13.1</v>
      </c>
      <c r="J171">
        <v>3.2</v>
      </c>
      <c r="K171">
        <v>10.163</v>
      </c>
      <c r="L171">
        <v>2.5000000000000001E-2</v>
      </c>
      <c r="M171">
        <v>24.167000000000002</v>
      </c>
      <c r="N171">
        <v>228</v>
      </c>
      <c r="O171" t="s">
        <v>123</v>
      </c>
      <c r="P171" t="s">
        <v>45</v>
      </c>
      <c r="Q171">
        <v>2009</v>
      </c>
      <c r="R171">
        <v>2023</v>
      </c>
      <c r="S171">
        <v>14</v>
      </c>
      <c r="U171">
        <v>4.7096916623739798E-2</v>
      </c>
      <c r="V171">
        <v>2.1418005849792848E-2</v>
      </c>
      <c r="W171">
        <v>0.13241196673149336</v>
      </c>
      <c r="X171">
        <v>0.19280300242843479</v>
      </c>
      <c r="Y171" t="s">
        <v>71</v>
      </c>
      <c r="Z171" t="s">
        <v>72</v>
      </c>
      <c r="AA171" s="1">
        <f>+AE171*[1]Valuta!$D$10</f>
        <v>3876.0249999999996</v>
      </c>
      <c r="AB171" s="1">
        <f>+AF171*[1]Valuta!$D$10</f>
        <v>5207.875</v>
      </c>
      <c r="AC171" s="1">
        <f>+AG171*[1]Valuta!$D$10</f>
        <v>204.89999999999998</v>
      </c>
      <c r="AD171" s="1">
        <f t="shared" si="40"/>
        <v>9288.7999999999993</v>
      </c>
      <c r="AE171">
        <v>454</v>
      </c>
      <c r="AF171">
        <v>610</v>
      </c>
      <c r="AG171">
        <v>24</v>
      </c>
      <c r="AH171">
        <v>1088</v>
      </c>
      <c r="AI171">
        <v>3.2188758248682006</v>
      </c>
      <c r="AJ171">
        <v>2.6390573296152584</v>
      </c>
      <c r="AK171">
        <f t="shared" si="41"/>
        <v>14.058897629563143</v>
      </c>
      <c r="AL171">
        <f t="shared" si="42"/>
        <v>9.1365646523127957</v>
      </c>
      <c r="AM171">
        <f t="shared" si="43"/>
        <v>8.5579271820642653</v>
      </c>
      <c r="AN171">
        <f t="shared" si="44"/>
        <v>8.2625654229382555</v>
      </c>
      <c r="AO171">
        <f t="shared" si="45"/>
        <v>0.4172794117647059</v>
      </c>
      <c r="AP171">
        <f t="shared" si="46"/>
        <v>0.56066176470588236</v>
      </c>
      <c r="AQ171">
        <f t="shared" si="47"/>
        <v>2.2058823529411763E-2</v>
      </c>
      <c r="AR171" t="e">
        <f>+MATCH(O171,'[1]Return t - CEO t - NO'!B483)</f>
        <v>#N/A</v>
      </c>
    </row>
    <row r="172" spans="1:44" x14ac:dyDescent="0.25">
      <c r="A172" t="s">
        <v>162</v>
      </c>
      <c r="B172">
        <v>2022</v>
      </c>
      <c r="C172">
        <v>44926</v>
      </c>
      <c r="D172">
        <v>22303</v>
      </c>
      <c r="E172">
        <f>+D172</f>
        <v>22303</v>
      </c>
      <c r="F172">
        <f t="shared" si="38"/>
        <v>22303000</v>
      </c>
      <c r="G172">
        <f t="shared" si="39"/>
        <v>16.920231756530097</v>
      </c>
      <c r="H172">
        <v>284</v>
      </c>
      <c r="I172">
        <v>274</v>
      </c>
      <c r="J172">
        <v>1418</v>
      </c>
      <c r="K172">
        <v>2551</v>
      </c>
      <c r="L172">
        <v>2.7360000000000002</v>
      </c>
      <c r="M172">
        <v>9257</v>
      </c>
      <c r="N172">
        <v>228</v>
      </c>
      <c r="O172" t="s">
        <v>163</v>
      </c>
      <c r="P172" t="s">
        <v>50</v>
      </c>
      <c r="Q172">
        <v>1991</v>
      </c>
      <c r="R172">
        <v>2023</v>
      </c>
      <c r="S172">
        <v>32</v>
      </c>
      <c r="U172">
        <v>4.992957746478873</v>
      </c>
      <c r="V172">
        <v>6.3578890732188489E-2</v>
      </c>
      <c r="W172">
        <v>0.15318137625580641</v>
      </c>
      <c r="X172">
        <v>0.96478873239436624</v>
      </c>
      <c r="Y172" t="s">
        <v>71</v>
      </c>
      <c r="Z172" t="s">
        <v>72</v>
      </c>
      <c r="AA172">
        <f t="shared" ref="AA172:AC174" si="56">+AE172*10</f>
        <v>9050</v>
      </c>
      <c r="AB172">
        <f t="shared" si="56"/>
        <v>0</v>
      </c>
      <c r="AC172">
        <f t="shared" si="56"/>
        <v>130</v>
      </c>
      <c r="AD172">
        <f t="shared" si="40"/>
        <v>9180</v>
      </c>
      <c r="AE172">
        <v>905</v>
      </c>
      <c r="AF172">
        <v>0</v>
      </c>
      <c r="AG172">
        <v>13</v>
      </c>
      <c r="AH172">
        <v>918</v>
      </c>
      <c r="AI172">
        <v>7.914252278742441</v>
      </c>
      <c r="AJ172">
        <v>3.4657359027997265</v>
      </c>
      <c r="AK172">
        <f t="shared" si="41"/>
        <v>16.920231756530097</v>
      </c>
      <c r="AL172">
        <f t="shared" si="42"/>
        <v>9.1247824836145366</v>
      </c>
      <c r="AM172" t="e">
        <f t="shared" si="43"/>
        <v>#NUM!</v>
      </c>
      <c r="AN172">
        <f t="shared" si="44"/>
        <v>9.1105200366939716</v>
      </c>
      <c r="AO172">
        <f t="shared" si="45"/>
        <v>0.98583877995642699</v>
      </c>
      <c r="AP172">
        <f t="shared" si="46"/>
        <v>0</v>
      </c>
      <c r="AQ172">
        <f t="shared" si="47"/>
        <v>1.4161220043572984E-2</v>
      </c>
      <c r="AR172" t="e">
        <f>+MATCH(O172,'[1]Return t - CEO t - NO'!B186)</f>
        <v>#N/A</v>
      </c>
    </row>
    <row r="173" spans="1:44" x14ac:dyDescent="0.25">
      <c r="A173" t="s">
        <v>105</v>
      </c>
      <c r="B173">
        <v>2020</v>
      </c>
      <c r="C173">
        <v>44196</v>
      </c>
      <c r="D173">
        <v>164408</v>
      </c>
      <c r="E173">
        <f>+D173</f>
        <v>164408</v>
      </c>
      <c r="F173">
        <f t="shared" si="38"/>
        <v>164408000</v>
      </c>
      <c r="G173">
        <f t="shared" si="39"/>
        <v>18.917861701202892</v>
      </c>
      <c r="H173">
        <v>74279</v>
      </c>
      <c r="I173">
        <v>24811</v>
      </c>
      <c r="J173">
        <v>21762</v>
      </c>
      <c r="K173">
        <v>30188</v>
      </c>
      <c r="L173">
        <v>34.24</v>
      </c>
      <c r="M173">
        <v>138118</v>
      </c>
      <c r="N173">
        <v>228</v>
      </c>
      <c r="O173" t="s">
        <v>106</v>
      </c>
      <c r="P173" t="s">
        <v>50</v>
      </c>
      <c r="Q173">
        <v>1905</v>
      </c>
      <c r="R173">
        <v>2023</v>
      </c>
      <c r="S173">
        <v>118</v>
      </c>
      <c r="U173">
        <v>0.29297648056651276</v>
      </c>
      <c r="V173">
        <v>0.13236582161451999</v>
      </c>
      <c r="W173">
        <v>0.15756092616458392</v>
      </c>
      <c r="X173">
        <v>0.33402442143809152</v>
      </c>
      <c r="Y173" t="s">
        <v>101</v>
      </c>
      <c r="Z173" t="s">
        <v>102</v>
      </c>
      <c r="AA173">
        <f t="shared" si="56"/>
        <v>6710</v>
      </c>
      <c r="AB173">
        <f t="shared" si="56"/>
        <v>0</v>
      </c>
      <c r="AC173">
        <f t="shared" si="56"/>
        <v>2450</v>
      </c>
      <c r="AD173">
        <f t="shared" si="40"/>
        <v>9160</v>
      </c>
      <c r="AE173">
        <v>671</v>
      </c>
      <c r="AF173">
        <v>0</v>
      </c>
      <c r="AG173">
        <v>245</v>
      </c>
      <c r="AH173">
        <v>916</v>
      </c>
      <c r="AI173">
        <v>10.441149830255679</v>
      </c>
      <c r="AJ173">
        <v>4.7706846244656651</v>
      </c>
      <c r="AK173">
        <f t="shared" si="41"/>
        <v>18.917861701202892</v>
      </c>
      <c r="AL173">
        <f t="shared" si="42"/>
        <v>9.1226014576681766</v>
      </c>
      <c r="AM173" t="e">
        <f t="shared" si="43"/>
        <v>#NUM!</v>
      </c>
      <c r="AN173">
        <f t="shared" si="44"/>
        <v>8.8113542299657279</v>
      </c>
      <c r="AO173">
        <f t="shared" si="45"/>
        <v>0.73253275109170302</v>
      </c>
      <c r="AP173">
        <f t="shared" si="46"/>
        <v>0</v>
      </c>
      <c r="AQ173">
        <f t="shared" si="47"/>
        <v>0.26746724890829693</v>
      </c>
      <c r="AR173" t="e">
        <f>+MATCH(O173,'[1]Return t - CEO t - NO'!B420)</f>
        <v>#N/A</v>
      </c>
    </row>
    <row r="174" spans="1:44" x14ac:dyDescent="0.25">
      <c r="A174" t="s">
        <v>107</v>
      </c>
      <c r="B174">
        <v>2015</v>
      </c>
      <c r="C174">
        <v>42369</v>
      </c>
      <c r="D174">
        <v>21616</v>
      </c>
      <c r="E174">
        <f>+D174</f>
        <v>21616</v>
      </c>
      <c r="F174">
        <f t="shared" si="38"/>
        <v>21616000</v>
      </c>
      <c r="G174">
        <f t="shared" si="39"/>
        <v>16.888944339182117</v>
      </c>
      <c r="H174">
        <v>10776</v>
      </c>
      <c r="I174">
        <v>2365</v>
      </c>
      <c r="J174">
        <v>1453</v>
      </c>
      <c r="K174">
        <v>1951</v>
      </c>
      <c r="L174">
        <v>6.9</v>
      </c>
      <c r="M174">
        <v>15117</v>
      </c>
      <c r="N174">
        <v>228</v>
      </c>
      <c r="O174" t="s">
        <v>108</v>
      </c>
      <c r="P174" t="s">
        <v>50</v>
      </c>
      <c r="Q174">
        <v>1839</v>
      </c>
      <c r="R174">
        <v>2023</v>
      </c>
      <c r="S174">
        <v>184</v>
      </c>
      <c r="U174">
        <v>0.13483667409057165</v>
      </c>
      <c r="V174">
        <v>6.7218726868985931E-2</v>
      </c>
      <c r="W174">
        <v>9.6116954422173717E-2</v>
      </c>
      <c r="X174">
        <v>0.21946919079435784</v>
      </c>
      <c r="Y174" t="s">
        <v>109</v>
      </c>
      <c r="Z174" t="s">
        <v>110</v>
      </c>
      <c r="AA174">
        <f t="shared" si="56"/>
        <v>3430</v>
      </c>
      <c r="AB174">
        <f t="shared" si="56"/>
        <v>5580</v>
      </c>
      <c r="AC174">
        <f t="shared" si="56"/>
        <v>130</v>
      </c>
      <c r="AD174">
        <f t="shared" si="40"/>
        <v>9140</v>
      </c>
      <c r="AE174">
        <v>343</v>
      </c>
      <c r="AF174">
        <v>558</v>
      </c>
      <c r="AG174">
        <v>13</v>
      </c>
      <c r="AH174">
        <v>914</v>
      </c>
      <c r="AI174">
        <v>8.8392766905853506</v>
      </c>
      <c r="AJ174">
        <v>5.2149357576089859</v>
      </c>
      <c r="AK174">
        <f t="shared" si="41"/>
        <v>16.888944339182117</v>
      </c>
      <c r="AL174">
        <f t="shared" si="42"/>
        <v>9.1204156644481955</v>
      </c>
      <c r="AM174">
        <f t="shared" si="43"/>
        <v>8.6269440553753558</v>
      </c>
      <c r="AN174">
        <f t="shared" si="44"/>
        <v>8.1403155401599854</v>
      </c>
      <c r="AO174">
        <f t="shared" si="45"/>
        <v>0.37527352297592997</v>
      </c>
      <c r="AP174">
        <f t="shared" si="46"/>
        <v>0.61050328227571116</v>
      </c>
      <c r="AQ174">
        <f t="shared" si="47"/>
        <v>1.4223194748358862E-2</v>
      </c>
      <c r="AR174" t="e">
        <f>+MATCH(O174,'[1]Return t - CEO t - NO'!B616)</f>
        <v>#N/A</v>
      </c>
    </row>
    <row r="175" spans="1:44" x14ac:dyDescent="0.25">
      <c r="A175" t="s">
        <v>164</v>
      </c>
      <c r="B175">
        <v>2019</v>
      </c>
      <c r="C175">
        <v>43830</v>
      </c>
      <c r="D175">
        <v>206.07599999999999</v>
      </c>
      <c r="E175">
        <f>+D175*[1]Valuta!$D$9</f>
        <v>1817.0957376000001</v>
      </c>
      <c r="F175">
        <f t="shared" si="38"/>
        <v>1817095.7376000001</v>
      </c>
      <c r="G175">
        <f t="shared" si="39"/>
        <v>14.412750035918696</v>
      </c>
      <c r="H175">
        <v>156.405</v>
      </c>
      <c r="I175">
        <v>5.3550000000000004</v>
      </c>
      <c r="J175">
        <v>-282.01799999999997</v>
      </c>
      <c r="K175">
        <v>-267.64600000000002</v>
      </c>
      <c r="L175">
        <v>0.1</v>
      </c>
      <c r="M175">
        <v>1.3959999999999999</v>
      </c>
      <c r="N175">
        <v>228</v>
      </c>
      <c r="O175" t="s">
        <v>165</v>
      </c>
      <c r="P175" t="s">
        <v>45</v>
      </c>
      <c r="Q175">
        <v>1996</v>
      </c>
      <c r="R175">
        <v>2023</v>
      </c>
      <c r="S175">
        <v>27</v>
      </c>
      <c r="T175">
        <v>44256</v>
      </c>
      <c r="U175">
        <v>-1.8031264985134745</v>
      </c>
      <c r="V175">
        <v>-1.3685145286205089</v>
      </c>
      <c r="W175">
        <v>-202.01862464183381</v>
      </c>
      <c r="X175">
        <v>3.4238035868418532E-2</v>
      </c>
      <c r="Y175" t="s">
        <v>98</v>
      </c>
      <c r="Z175" t="s">
        <v>68</v>
      </c>
      <c r="AA175" s="1">
        <f>+AE175*[1]Valuta!$D$9</f>
        <v>3174.3360000000002</v>
      </c>
      <c r="AB175" s="1">
        <f>+AF175*[1]Valuta!$D$9</f>
        <v>5881.3392000000003</v>
      </c>
      <c r="AC175" s="1">
        <f>+AG175*[1]Valuta!$D$9</f>
        <v>70.540800000000004</v>
      </c>
      <c r="AD175" s="1">
        <f t="shared" si="40"/>
        <v>9126.2160000000022</v>
      </c>
      <c r="AE175">
        <v>360</v>
      </c>
      <c r="AF175">
        <v>667</v>
      </c>
      <c r="AG175">
        <v>8</v>
      </c>
      <c r="AH175">
        <v>1035</v>
      </c>
      <c r="AI175">
        <v>4.6051701859880918</v>
      </c>
      <c r="AJ175">
        <v>3.2958368660043291</v>
      </c>
      <c r="AK175">
        <f t="shared" si="41"/>
        <v>14.412750035918696</v>
      </c>
      <c r="AL175">
        <f t="shared" si="42"/>
        <v>9.1189064298463034</v>
      </c>
      <c r="AM175">
        <f t="shared" si="43"/>
        <v>8.6795397700624584</v>
      </c>
      <c r="AN175">
        <f t="shared" si="44"/>
        <v>8.0628537555969899</v>
      </c>
      <c r="AO175">
        <f t="shared" si="45"/>
        <v>0.34782608695652167</v>
      </c>
      <c r="AP175">
        <f t="shared" si="46"/>
        <v>0.64444444444444438</v>
      </c>
      <c r="AQ175">
        <f t="shared" si="47"/>
        <v>7.7294685990338154E-3</v>
      </c>
      <c r="AR175" t="e">
        <f>+MATCH(O175,'[1]Return t - CEO t - NO'!B301)</f>
        <v>#N/A</v>
      </c>
    </row>
    <row r="176" spans="1:44" x14ac:dyDescent="0.25">
      <c r="A176" t="s">
        <v>160</v>
      </c>
      <c r="B176">
        <v>2022</v>
      </c>
      <c r="C176">
        <v>44926</v>
      </c>
      <c r="D176">
        <v>6804</v>
      </c>
      <c r="E176">
        <f t="shared" ref="E176:E182" si="57">+D176</f>
        <v>6804</v>
      </c>
      <c r="F176">
        <f t="shared" si="38"/>
        <v>6804000</v>
      </c>
      <c r="G176">
        <f t="shared" si="39"/>
        <v>15.73302123249789</v>
      </c>
      <c r="H176">
        <v>4056</v>
      </c>
      <c r="I176">
        <v>235</v>
      </c>
      <c r="J176">
        <v>119</v>
      </c>
      <c r="K176">
        <v>158</v>
      </c>
      <c r="L176">
        <v>0.41199999999999998</v>
      </c>
      <c r="M176">
        <v>1059</v>
      </c>
      <c r="N176">
        <v>228</v>
      </c>
      <c r="O176" t="s">
        <v>161</v>
      </c>
      <c r="P176" t="s">
        <v>50</v>
      </c>
      <c r="Q176">
        <v>1841</v>
      </c>
      <c r="R176">
        <v>2023</v>
      </c>
      <c r="S176">
        <v>182</v>
      </c>
      <c r="U176">
        <v>2.9339250493096648E-2</v>
      </c>
      <c r="V176">
        <v>1.7489711934156379E-2</v>
      </c>
      <c r="W176">
        <v>0.11237016052880075</v>
      </c>
      <c r="X176">
        <v>5.793885601577909E-2</v>
      </c>
      <c r="Y176" t="s">
        <v>71</v>
      </c>
      <c r="Z176" t="s">
        <v>72</v>
      </c>
      <c r="AA176">
        <f t="shared" ref="AA176:AC182" si="58">+AE176*10</f>
        <v>4910</v>
      </c>
      <c r="AB176">
        <f t="shared" si="58"/>
        <v>3860</v>
      </c>
      <c r="AC176">
        <f t="shared" si="58"/>
        <v>350</v>
      </c>
      <c r="AD176">
        <f t="shared" si="40"/>
        <v>9120</v>
      </c>
      <c r="AE176">
        <v>491</v>
      </c>
      <c r="AF176">
        <v>386</v>
      </c>
      <c r="AG176">
        <v>35</v>
      </c>
      <c r="AH176">
        <v>912</v>
      </c>
      <c r="AI176">
        <v>6.0210233493495267</v>
      </c>
      <c r="AJ176">
        <v>5.2040066870767951</v>
      </c>
      <c r="AK176">
        <f t="shared" si="41"/>
        <v>15.73302123249789</v>
      </c>
      <c r="AL176">
        <f t="shared" si="42"/>
        <v>9.1182250830683778</v>
      </c>
      <c r="AM176">
        <f t="shared" si="43"/>
        <v>8.258422462458876</v>
      </c>
      <c r="AN176">
        <f t="shared" si="44"/>
        <v>8.4990292207885663</v>
      </c>
      <c r="AO176">
        <f t="shared" si="45"/>
        <v>0.53837719298245612</v>
      </c>
      <c r="AP176">
        <f t="shared" si="46"/>
        <v>0.4232456140350877</v>
      </c>
      <c r="AQ176">
        <f t="shared" si="47"/>
        <v>3.8377192982456142E-2</v>
      </c>
      <c r="AR176">
        <f>+MATCH(O176,'[1]Return t - CEO t - NO'!B26)</f>
        <v>1</v>
      </c>
    </row>
    <row r="177" spans="1:44" x14ac:dyDescent="0.25">
      <c r="A177" t="s">
        <v>132</v>
      </c>
      <c r="B177">
        <v>2021</v>
      </c>
      <c r="C177">
        <v>44561</v>
      </c>
      <c r="D177">
        <v>13108</v>
      </c>
      <c r="E177">
        <f t="shared" si="57"/>
        <v>13108</v>
      </c>
      <c r="F177">
        <f t="shared" si="38"/>
        <v>13108000</v>
      </c>
      <c r="G177">
        <f t="shared" si="39"/>
        <v>16.388733288800843</v>
      </c>
      <c r="H177">
        <v>2654</v>
      </c>
      <c r="I177">
        <v>644</v>
      </c>
      <c r="J177">
        <v>1412</v>
      </c>
      <c r="K177">
        <v>1978</v>
      </c>
      <c r="L177">
        <v>5.4130000000000003</v>
      </c>
      <c r="M177">
        <v>27751</v>
      </c>
      <c r="N177">
        <v>228</v>
      </c>
      <c r="O177" t="s">
        <v>133</v>
      </c>
      <c r="P177" t="s">
        <v>50</v>
      </c>
      <c r="Q177">
        <v>1985</v>
      </c>
      <c r="R177">
        <v>2023</v>
      </c>
      <c r="S177">
        <v>38</v>
      </c>
      <c r="U177">
        <v>0.53202712886209491</v>
      </c>
      <c r="V177">
        <v>0.10772047604516326</v>
      </c>
      <c r="W177">
        <v>5.0881049331555621E-2</v>
      </c>
      <c r="X177">
        <v>0.24265259984928411</v>
      </c>
      <c r="Y177" t="s">
        <v>51</v>
      </c>
      <c r="Z177" t="s">
        <v>47</v>
      </c>
      <c r="AA177">
        <f t="shared" si="58"/>
        <v>3800</v>
      </c>
      <c r="AB177">
        <f t="shared" si="58"/>
        <v>5230</v>
      </c>
      <c r="AC177">
        <f t="shared" si="58"/>
        <v>80</v>
      </c>
      <c r="AD177">
        <f t="shared" si="40"/>
        <v>9110</v>
      </c>
      <c r="AE177">
        <v>380</v>
      </c>
      <c r="AF177">
        <v>523</v>
      </c>
      <c r="AG177">
        <v>8</v>
      </c>
      <c r="AH177">
        <v>911</v>
      </c>
      <c r="AI177">
        <v>8.596558746796978</v>
      </c>
      <c r="AJ177">
        <v>3.6375861597263857</v>
      </c>
      <c r="AK177">
        <f t="shared" si="41"/>
        <v>16.388733288800843</v>
      </c>
      <c r="AL177">
        <f t="shared" si="42"/>
        <v>9.1171279902540032</v>
      </c>
      <c r="AM177">
        <f t="shared" si="43"/>
        <v>8.5621665570589691</v>
      </c>
      <c r="AN177">
        <f t="shared" si="44"/>
        <v>8.2427563457144775</v>
      </c>
      <c r="AO177">
        <f t="shared" si="45"/>
        <v>0.41712403951701427</v>
      </c>
      <c r="AP177">
        <f t="shared" si="46"/>
        <v>0.57409440175631177</v>
      </c>
      <c r="AQ177">
        <f t="shared" si="47"/>
        <v>8.7815587266739849E-3</v>
      </c>
      <c r="AR177">
        <f>+MATCH(O177,'[1]Return t - CEO t - NO'!B19)</f>
        <v>1</v>
      </c>
    </row>
    <row r="178" spans="1:44" x14ac:dyDescent="0.25">
      <c r="A178" t="s">
        <v>99</v>
      </c>
      <c r="B178">
        <v>2016</v>
      </c>
      <c r="C178">
        <v>42735</v>
      </c>
      <c r="D178">
        <v>14813.342000000001</v>
      </c>
      <c r="E178">
        <f t="shared" si="57"/>
        <v>14813.342000000001</v>
      </c>
      <c r="F178">
        <f t="shared" si="38"/>
        <v>14813342</v>
      </c>
      <c r="G178">
        <f t="shared" si="39"/>
        <v>16.511038819125929</v>
      </c>
      <c r="H178">
        <v>7371.4889999999996</v>
      </c>
      <c r="I178">
        <v>2834.8589999999999</v>
      </c>
      <c r="J178">
        <v>949.82799999999997</v>
      </c>
      <c r="K178">
        <v>1631.816</v>
      </c>
      <c r="L178">
        <v>3.806</v>
      </c>
      <c r="M178">
        <v>14045.397000000001</v>
      </c>
      <c r="N178">
        <v>228</v>
      </c>
      <c r="O178" t="s">
        <v>100</v>
      </c>
      <c r="P178" t="s">
        <v>50</v>
      </c>
      <c r="Q178">
        <v>1904</v>
      </c>
      <c r="R178">
        <v>2023</v>
      </c>
      <c r="S178">
        <v>119</v>
      </c>
      <c r="U178">
        <v>0.1288515793756187</v>
      </c>
      <c r="V178">
        <v>6.4119764466384427E-2</v>
      </c>
      <c r="W178">
        <v>6.7625571566257606E-2</v>
      </c>
      <c r="X178">
        <v>0.38457074276309711</v>
      </c>
      <c r="Y178" t="s">
        <v>101</v>
      </c>
      <c r="Z178" t="s">
        <v>102</v>
      </c>
      <c r="AA178">
        <f t="shared" si="58"/>
        <v>5110</v>
      </c>
      <c r="AB178">
        <f t="shared" si="58"/>
        <v>3150</v>
      </c>
      <c r="AC178">
        <f t="shared" si="58"/>
        <v>800</v>
      </c>
      <c r="AD178">
        <f t="shared" si="40"/>
        <v>9060</v>
      </c>
      <c r="AE178">
        <v>511</v>
      </c>
      <c r="AF178">
        <v>315</v>
      </c>
      <c r="AG178">
        <v>80</v>
      </c>
      <c r="AH178">
        <v>906</v>
      </c>
      <c r="AI178">
        <v>8.2443340478560945</v>
      </c>
      <c r="AJ178">
        <v>4.7791234931115296</v>
      </c>
      <c r="AK178">
        <f t="shared" si="41"/>
        <v>16.511038819125929</v>
      </c>
      <c r="AL178">
        <f t="shared" si="42"/>
        <v>9.1116243990370247</v>
      </c>
      <c r="AM178">
        <f t="shared" si="43"/>
        <v>8.0551577318196781</v>
      </c>
      <c r="AN178">
        <f t="shared" si="44"/>
        <v>8.5389546831977494</v>
      </c>
      <c r="AO178">
        <f t="shared" si="45"/>
        <v>0.5640176600441501</v>
      </c>
      <c r="AP178">
        <f t="shared" si="46"/>
        <v>0.34768211920529801</v>
      </c>
      <c r="AQ178">
        <f t="shared" si="47"/>
        <v>8.8300220750551883E-2</v>
      </c>
      <c r="AR178" t="e">
        <f>+MATCH(O178,'[1]Return t - CEO t - NO'!B216)</f>
        <v>#N/A</v>
      </c>
    </row>
    <row r="179" spans="1:44" x14ac:dyDescent="0.25">
      <c r="A179" t="s">
        <v>154</v>
      </c>
      <c r="B179">
        <v>2020</v>
      </c>
      <c r="C179">
        <v>44196</v>
      </c>
      <c r="D179">
        <v>727763</v>
      </c>
      <c r="E179">
        <f t="shared" si="57"/>
        <v>727763</v>
      </c>
      <c r="F179">
        <f t="shared" si="38"/>
        <v>727763000</v>
      </c>
      <c r="G179">
        <f t="shared" si="39"/>
        <v>20.405486003707683</v>
      </c>
      <c r="H179">
        <v>35923</v>
      </c>
      <c r="I179">
        <v>28688</v>
      </c>
      <c r="J179">
        <v>3172</v>
      </c>
      <c r="K179">
        <v>3548</v>
      </c>
      <c r="L179">
        <v>1.8240000000000001</v>
      </c>
      <c r="M179">
        <v>81031</v>
      </c>
      <c r="N179">
        <v>228</v>
      </c>
      <c r="O179" t="s">
        <v>155</v>
      </c>
      <c r="P179" t="s">
        <v>50</v>
      </c>
      <c r="Q179">
        <v>1767</v>
      </c>
      <c r="R179">
        <v>2023</v>
      </c>
      <c r="S179">
        <v>256</v>
      </c>
      <c r="U179">
        <v>8.8299974946413159E-2</v>
      </c>
      <c r="V179">
        <v>4.3585617845369991E-3</v>
      </c>
      <c r="W179">
        <v>3.9145512211375896E-2</v>
      </c>
      <c r="X179">
        <v>0.79859699913704307</v>
      </c>
      <c r="Y179" t="s">
        <v>95</v>
      </c>
      <c r="Z179" t="s">
        <v>84</v>
      </c>
      <c r="AA179">
        <f t="shared" si="58"/>
        <v>7370</v>
      </c>
      <c r="AB179">
        <f t="shared" si="58"/>
        <v>0</v>
      </c>
      <c r="AC179">
        <f t="shared" si="58"/>
        <v>1660</v>
      </c>
      <c r="AD179">
        <f t="shared" si="40"/>
        <v>9030</v>
      </c>
      <c r="AE179">
        <v>737</v>
      </c>
      <c r="AF179">
        <v>0</v>
      </c>
      <c r="AG179">
        <v>166</v>
      </c>
      <c r="AH179">
        <v>903</v>
      </c>
      <c r="AI179">
        <v>7.5087871706342764</v>
      </c>
      <c r="AJ179">
        <v>5.5451774444795623</v>
      </c>
      <c r="AK179">
        <f t="shared" si="41"/>
        <v>20.405486003707683</v>
      </c>
      <c r="AL179">
        <f t="shared" si="42"/>
        <v>9.1083076464110313</v>
      </c>
      <c r="AM179" t="e">
        <f t="shared" si="43"/>
        <v>#NUM!</v>
      </c>
      <c r="AN179">
        <f t="shared" si="44"/>
        <v>8.9051729851833823</v>
      </c>
      <c r="AO179">
        <f t="shared" si="45"/>
        <v>0.81616832779623483</v>
      </c>
      <c r="AP179">
        <f t="shared" si="46"/>
        <v>0</v>
      </c>
      <c r="AQ179">
        <f t="shared" si="47"/>
        <v>0.18383167220376523</v>
      </c>
      <c r="AR179" t="e">
        <f>+MATCH(O179,'[1]Return t - CEO t - NO'!B627)</f>
        <v>#N/A</v>
      </c>
    </row>
    <row r="180" spans="1:44" x14ac:dyDescent="0.25">
      <c r="A180" t="s">
        <v>90</v>
      </c>
      <c r="B180">
        <v>2015</v>
      </c>
      <c r="C180">
        <v>42369</v>
      </c>
      <c r="D180">
        <v>2410.8240000000001</v>
      </c>
      <c r="E180">
        <f t="shared" si="57"/>
        <v>2410.8240000000001</v>
      </c>
      <c r="F180">
        <f t="shared" si="38"/>
        <v>2410824</v>
      </c>
      <c r="G180">
        <f t="shared" si="39"/>
        <v>14.695479155743067</v>
      </c>
      <c r="H180">
        <v>997.71699999999998</v>
      </c>
      <c r="I180">
        <v>17.102</v>
      </c>
      <c r="J180">
        <v>356.04</v>
      </c>
      <c r="K180">
        <v>364.87</v>
      </c>
      <c r="L180">
        <v>0.247</v>
      </c>
      <c r="M180">
        <v>1345.6130000000001</v>
      </c>
      <c r="N180">
        <v>228</v>
      </c>
      <c r="O180" t="s">
        <v>91</v>
      </c>
      <c r="P180" t="s">
        <v>50</v>
      </c>
      <c r="Q180">
        <v>2001</v>
      </c>
      <c r="R180">
        <v>2023</v>
      </c>
      <c r="S180">
        <v>22</v>
      </c>
      <c r="U180">
        <v>0.35685469927845276</v>
      </c>
      <c r="V180">
        <v>0.14768394540621796</v>
      </c>
      <c r="W180">
        <v>0.26459316311599251</v>
      </c>
      <c r="X180">
        <v>1.7141133207111837E-2</v>
      </c>
      <c r="Y180" t="s">
        <v>92</v>
      </c>
      <c r="Z180" t="s">
        <v>84</v>
      </c>
      <c r="AA180">
        <f t="shared" si="58"/>
        <v>3420</v>
      </c>
      <c r="AB180">
        <f t="shared" si="58"/>
        <v>5500</v>
      </c>
      <c r="AC180">
        <f t="shared" si="58"/>
        <v>100</v>
      </c>
      <c r="AD180">
        <f t="shared" si="40"/>
        <v>9020</v>
      </c>
      <c r="AE180">
        <v>342</v>
      </c>
      <c r="AF180">
        <v>550</v>
      </c>
      <c r="AG180">
        <v>10</v>
      </c>
      <c r="AH180">
        <v>902</v>
      </c>
      <c r="AI180">
        <v>5.5093883366279774</v>
      </c>
      <c r="AJ180">
        <v>3.0910424533583161</v>
      </c>
      <c r="AK180">
        <f t="shared" si="41"/>
        <v>14.695479155743067</v>
      </c>
      <c r="AL180">
        <f t="shared" si="42"/>
        <v>9.1071996130566699</v>
      </c>
      <c r="AM180">
        <f t="shared" si="43"/>
        <v>8.6125033712205621</v>
      </c>
      <c r="AN180">
        <f t="shared" si="44"/>
        <v>8.1373958300566507</v>
      </c>
      <c r="AO180">
        <f t="shared" si="45"/>
        <v>0.37915742793791574</v>
      </c>
      <c r="AP180">
        <f t="shared" si="46"/>
        <v>0.6097560975609756</v>
      </c>
      <c r="AQ180">
        <f t="shared" si="47"/>
        <v>1.1086474501108648E-2</v>
      </c>
      <c r="AR180">
        <f>+MATCH(O180,'[1]Return t - CEO t - NO'!B9)</f>
        <v>1</v>
      </c>
    </row>
    <row r="181" spans="1:44" x14ac:dyDescent="0.25">
      <c r="A181" t="s">
        <v>93</v>
      </c>
      <c r="B181">
        <v>2022</v>
      </c>
      <c r="C181">
        <v>44926</v>
      </c>
      <c r="D181">
        <v>19949.375</v>
      </c>
      <c r="E181">
        <f t="shared" si="57"/>
        <v>19949.375</v>
      </c>
      <c r="F181">
        <f t="shared" si="38"/>
        <v>19949375</v>
      </c>
      <c r="G181">
        <f t="shared" si="39"/>
        <v>16.808708372488603</v>
      </c>
      <c r="H181">
        <v>3444.732</v>
      </c>
      <c r="I181">
        <v>1244.711</v>
      </c>
      <c r="J181">
        <v>1012.003</v>
      </c>
      <c r="K181">
        <v>1039.3679999999999</v>
      </c>
      <c r="L181">
        <v>0.436</v>
      </c>
      <c r="M181">
        <v>6305.9279999999999</v>
      </c>
      <c r="N181">
        <v>228</v>
      </c>
      <c r="O181" t="s">
        <v>94</v>
      </c>
      <c r="P181" t="s">
        <v>50</v>
      </c>
      <c r="Q181">
        <v>2004</v>
      </c>
      <c r="R181">
        <v>2023</v>
      </c>
      <c r="S181">
        <v>19</v>
      </c>
      <c r="T181">
        <v>39227</v>
      </c>
      <c r="U181">
        <v>0.29378279645557331</v>
      </c>
      <c r="V181">
        <v>5.0728556659043203E-2</v>
      </c>
      <c r="W181">
        <v>0.16048438865778361</v>
      </c>
      <c r="X181">
        <v>0.36133754382053523</v>
      </c>
      <c r="Y181" t="s">
        <v>95</v>
      </c>
      <c r="Z181" t="s">
        <v>84</v>
      </c>
      <c r="AA181">
        <f t="shared" si="58"/>
        <v>5430</v>
      </c>
      <c r="AB181">
        <f t="shared" si="58"/>
        <v>3430</v>
      </c>
      <c r="AC181">
        <f t="shared" si="58"/>
        <v>150</v>
      </c>
      <c r="AD181">
        <f t="shared" si="40"/>
        <v>9010</v>
      </c>
      <c r="AE181">
        <v>543</v>
      </c>
      <c r="AF181">
        <v>343</v>
      </c>
      <c r="AG181">
        <v>15</v>
      </c>
      <c r="AH181">
        <v>901</v>
      </c>
      <c r="AI181">
        <v>6.0776422433490342</v>
      </c>
      <c r="AJ181">
        <v>2.9444389791664403</v>
      </c>
      <c r="AK181">
        <f t="shared" si="41"/>
        <v>16.808708372488603</v>
      </c>
      <c r="AL181">
        <f t="shared" si="42"/>
        <v>9.1060903506023845</v>
      </c>
      <c r="AM181">
        <f t="shared" si="43"/>
        <v>8.1403155401599854</v>
      </c>
      <c r="AN181">
        <f t="shared" si="44"/>
        <v>8.5996944129279811</v>
      </c>
      <c r="AO181">
        <f t="shared" si="45"/>
        <v>0.60266370699223082</v>
      </c>
      <c r="AP181">
        <f t="shared" si="46"/>
        <v>0.38068812430632631</v>
      </c>
      <c r="AQ181">
        <f t="shared" si="47"/>
        <v>1.6648168701442843E-2</v>
      </c>
      <c r="AR181" t="e">
        <f>+MATCH(O181,'[1]Return t - CEO t - NO'!B537)</f>
        <v>#N/A</v>
      </c>
    </row>
    <row r="182" spans="1:44" x14ac:dyDescent="0.25">
      <c r="A182" t="s">
        <v>107</v>
      </c>
      <c r="B182">
        <v>2016</v>
      </c>
      <c r="C182">
        <v>42735</v>
      </c>
      <c r="D182">
        <v>20408</v>
      </c>
      <c r="E182">
        <f t="shared" si="57"/>
        <v>20408</v>
      </c>
      <c r="F182">
        <f t="shared" si="38"/>
        <v>20408000</v>
      </c>
      <c r="G182">
        <f t="shared" si="39"/>
        <v>16.831437538803783</v>
      </c>
      <c r="H182">
        <v>10235</v>
      </c>
      <c r="I182">
        <v>1814</v>
      </c>
      <c r="J182">
        <v>1623</v>
      </c>
      <c r="K182">
        <v>2152</v>
      </c>
      <c r="L182">
        <v>7.3</v>
      </c>
      <c r="M182">
        <v>15854</v>
      </c>
      <c r="N182">
        <v>228</v>
      </c>
      <c r="O182" t="s">
        <v>108</v>
      </c>
      <c r="P182" t="s">
        <v>50</v>
      </c>
      <c r="Q182">
        <v>1839</v>
      </c>
      <c r="R182">
        <v>2023</v>
      </c>
      <c r="S182">
        <v>184</v>
      </c>
      <c r="U182">
        <v>0.15857352222765023</v>
      </c>
      <c r="V182">
        <v>7.952763622108977E-2</v>
      </c>
      <c r="W182">
        <v>0.10237164122618897</v>
      </c>
      <c r="X182">
        <v>0.17723497801660967</v>
      </c>
      <c r="Y182" t="s">
        <v>109</v>
      </c>
      <c r="Z182" t="s">
        <v>110</v>
      </c>
      <c r="AA182">
        <f t="shared" si="58"/>
        <v>4360</v>
      </c>
      <c r="AB182">
        <f t="shared" si="58"/>
        <v>4500</v>
      </c>
      <c r="AC182">
        <f t="shared" si="58"/>
        <v>140</v>
      </c>
      <c r="AD182">
        <f t="shared" si="40"/>
        <v>9000</v>
      </c>
      <c r="AE182">
        <v>436</v>
      </c>
      <c r="AF182">
        <v>450</v>
      </c>
      <c r="AG182">
        <v>14</v>
      </c>
      <c r="AH182">
        <v>900</v>
      </c>
      <c r="AI182">
        <v>8.8956296271364828</v>
      </c>
      <c r="AJ182">
        <v>5.2149357576089859</v>
      </c>
      <c r="AK182">
        <f t="shared" si="41"/>
        <v>16.831437538803783</v>
      </c>
      <c r="AL182">
        <f t="shared" si="42"/>
        <v>9.1049798563183568</v>
      </c>
      <c r="AM182">
        <f t="shared" si="43"/>
        <v>8.4118326757584114</v>
      </c>
      <c r="AN182">
        <f t="shared" si="44"/>
        <v>8.3802273363430793</v>
      </c>
      <c r="AO182">
        <f t="shared" si="45"/>
        <v>0.48444444444444446</v>
      </c>
      <c r="AP182">
        <f t="shared" si="46"/>
        <v>0.5</v>
      </c>
      <c r="AQ182">
        <f t="shared" si="47"/>
        <v>1.5555555555555555E-2</v>
      </c>
      <c r="AR182" t="e">
        <f>+MATCH(O182,'[1]Return t - CEO t - NO'!B615)</f>
        <v>#N/A</v>
      </c>
    </row>
    <row r="183" spans="1:44" s="3" customFormat="1" x14ac:dyDescent="0.25">
      <c r="A183" t="s">
        <v>117</v>
      </c>
      <c r="B183">
        <v>2017</v>
      </c>
      <c r="C183">
        <v>43100</v>
      </c>
      <c r="D183">
        <v>622.49099999999999</v>
      </c>
      <c r="E183">
        <f>+D183*[1]Valuta!$E$7</f>
        <v>6132.1588410000004</v>
      </c>
      <c r="F183">
        <f t="shared" si="38"/>
        <v>6132158.841</v>
      </c>
      <c r="G183">
        <f t="shared" si="39"/>
        <v>15.6290574222587</v>
      </c>
      <c r="H183">
        <v>260.05799999999999</v>
      </c>
      <c r="I183">
        <v>237.571</v>
      </c>
      <c r="J183">
        <v>8.9160000000000004</v>
      </c>
      <c r="K183">
        <v>14.243</v>
      </c>
      <c r="L183">
        <v>0.93400000000000005</v>
      </c>
      <c r="M183">
        <v>89.653000000000006</v>
      </c>
      <c r="N183">
        <v>228</v>
      </c>
      <c r="O183" t="s">
        <v>118</v>
      </c>
      <c r="P183" t="s">
        <v>119</v>
      </c>
      <c r="Q183">
        <v>2015</v>
      </c>
      <c r="R183">
        <v>2023</v>
      </c>
      <c r="S183">
        <v>8</v>
      </c>
      <c r="T183"/>
      <c r="U183">
        <v>3.4284659575940755E-2</v>
      </c>
      <c r="V183">
        <v>1.4323098647209358E-2</v>
      </c>
      <c r="W183">
        <v>9.9450102060165302E-2</v>
      </c>
      <c r="X183">
        <v>0.91353082773842764</v>
      </c>
      <c r="Y183" t="s">
        <v>92</v>
      </c>
      <c r="Z183" t="s">
        <v>84</v>
      </c>
      <c r="AA183">
        <f>+AE183*[1]Valuta!$E$7</f>
        <v>4876.2450000000008</v>
      </c>
      <c r="AB183">
        <f>+AF183*[1]Valuta!$E$7</f>
        <v>4088.1650000000004</v>
      </c>
      <c r="AC183">
        <f>+AG183*[1]Valuta!$E$7</f>
        <v>29.553000000000004</v>
      </c>
      <c r="AD183">
        <f t="shared" si="40"/>
        <v>8993.9630000000016</v>
      </c>
      <c r="AE183">
        <v>495</v>
      </c>
      <c r="AF183">
        <v>415</v>
      </c>
      <c r="AG183">
        <v>3</v>
      </c>
      <c r="AH183">
        <v>913</v>
      </c>
      <c r="AI183">
        <v>6.8394764382288429</v>
      </c>
      <c r="AJ183">
        <v>2.0794415416798357</v>
      </c>
      <c r="AK183">
        <f t="shared" si="41"/>
        <v>15.6290574222587</v>
      </c>
      <c r="AL183">
        <f t="shared" si="42"/>
        <v>9.1043088534685115</v>
      </c>
      <c r="AM183">
        <f t="shared" si="43"/>
        <v>8.3158514931042404</v>
      </c>
      <c r="AN183">
        <f t="shared" si="44"/>
        <v>8.4921307354422328</v>
      </c>
      <c r="AO183">
        <f t="shared" si="45"/>
        <v>0.54216867469879515</v>
      </c>
      <c r="AP183">
        <f t="shared" si="46"/>
        <v>0.45454545454545453</v>
      </c>
      <c r="AQ183">
        <f t="shared" si="47"/>
        <v>3.2858707557502738E-3</v>
      </c>
      <c r="AR183">
        <f>+MATCH(O183,'[1]Return t - CEO t - NO'!B95)</f>
        <v>1</v>
      </c>
    </row>
    <row r="184" spans="1:44" x14ac:dyDescent="0.25">
      <c r="A184" t="s">
        <v>65</v>
      </c>
      <c r="B184">
        <v>2019</v>
      </c>
      <c r="C184">
        <v>43830</v>
      </c>
      <c r="D184">
        <v>435.4</v>
      </c>
      <c r="E184">
        <f>+D184*[1]Valuta!$D$9</f>
        <v>3839.1830399999999</v>
      </c>
      <c r="F184">
        <f t="shared" si="38"/>
        <v>3839183.04</v>
      </c>
      <c r="G184">
        <f t="shared" si="39"/>
        <v>15.160770151929418</v>
      </c>
      <c r="H184">
        <v>337.2</v>
      </c>
      <c r="I184">
        <v>23</v>
      </c>
      <c r="J184">
        <v>-12.6</v>
      </c>
      <c r="K184">
        <v>1.3</v>
      </c>
      <c r="L184">
        <v>0.59599999999999997</v>
      </c>
      <c r="M184">
        <v>240.8</v>
      </c>
      <c r="N184">
        <v>228</v>
      </c>
      <c r="O184" t="s">
        <v>66</v>
      </c>
      <c r="P184" t="s">
        <v>45</v>
      </c>
      <c r="Q184">
        <v>1995</v>
      </c>
      <c r="R184">
        <v>2023</v>
      </c>
      <c r="S184">
        <v>28</v>
      </c>
      <c r="U184">
        <v>-3.7366548042704624E-2</v>
      </c>
      <c r="V184">
        <v>-2.8938906752411578E-2</v>
      </c>
      <c r="W184">
        <v>-5.2325581395348833E-2</v>
      </c>
      <c r="X184">
        <v>6.8208778173190987E-2</v>
      </c>
      <c r="Y184" t="s">
        <v>67</v>
      </c>
      <c r="Z184" t="s">
        <v>68</v>
      </c>
      <c r="AA184" s="1">
        <f>+AE184*[1]Valuta!$D$9</f>
        <v>4849.68</v>
      </c>
      <c r="AB184" s="1">
        <f>+AF184*[1]Valuta!$D$9</f>
        <v>3527.0400000000004</v>
      </c>
      <c r="AC184" s="1">
        <f>+AG184*[1]Valuta!$D$9</f>
        <v>617.23200000000008</v>
      </c>
      <c r="AD184" s="1">
        <f t="shared" si="40"/>
        <v>8993.9520000000011</v>
      </c>
      <c r="AE184">
        <v>550</v>
      </c>
      <c r="AF184">
        <v>400</v>
      </c>
      <c r="AG184">
        <v>70</v>
      </c>
      <c r="AH184">
        <v>1020</v>
      </c>
      <c r="AI184">
        <v>6.39024066706535</v>
      </c>
      <c r="AJ184">
        <v>3.3322045101752038</v>
      </c>
      <c r="AK184">
        <f t="shared" si="41"/>
        <v>15.160770151929418</v>
      </c>
      <c r="AL184">
        <f t="shared" si="42"/>
        <v>9.1043076304251507</v>
      </c>
      <c r="AM184">
        <f t="shared" si="43"/>
        <v>8.1682142712548167</v>
      </c>
      <c r="AN184">
        <f t="shared" si="44"/>
        <v>8.4866680023733512</v>
      </c>
      <c r="AO184">
        <f t="shared" si="45"/>
        <v>0.53921568627450978</v>
      </c>
      <c r="AP184">
        <f t="shared" si="46"/>
        <v>0.39215686274509803</v>
      </c>
      <c r="AQ184">
        <f t="shared" si="47"/>
        <v>6.8627450980392163E-2</v>
      </c>
      <c r="AR184" t="e">
        <f>+MATCH(O184,'[1]Return t - CEO t - NO'!B476)</f>
        <v>#N/A</v>
      </c>
    </row>
    <row r="185" spans="1:44" x14ac:dyDescent="0.25">
      <c r="A185" t="s">
        <v>65</v>
      </c>
      <c r="B185">
        <v>2020</v>
      </c>
      <c r="C185">
        <v>44196</v>
      </c>
      <c r="D185">
        <v>425.3</v>
      </c>
      <c r="E185">
        <f>+D185*[1]Valuta!$D$10</f>
        <v>3630.9987499999997</v>
      </c>
      <c r="F185">
        <f t="shared" si="38"/>
        <v>3630998.7499999995</v>
      </c>
      <c r="G185">
        <f t="shared" si="39"/>
        <v>15.105018306138634</v>
      </c>
      <c r="H185">
        <v>306.8</v>
      </c>
      <c r="I185">
        <v>1.2</v>
      </c>
      <c r="J185">
        <v>-9.6999999999999993</v>
      </c>
      <c r="K185">
        <v>-1</v>
      </c>
      <c r="L185">
        <v>0.60699999999999998</v>
      </c>
      <c r="M185">
        <v>259</v>
      </c>
      <c r="N185">
        <v>228</v>
      </c>
      <c r="O185" t="s">
        <v>66</v>
      </c>
      <c r="P185" t="s">
        <v>45</v>
      </c>
      <c r="Q185">
        <v>1995</v>
      </c>
      <c r="R185">
        <v>2023</v>
      </c>
      <c r="S185">
        <v>28</v>
      </c>
      <c r="U185">
        <v>-3.1616688396349409E-2</v>
      </c>
      <c r="V185">
        <v>-2.2807430049376909E-2</v>
      </c>
      <c r="W185">
        <v>-3.7451737451737452E-2</v>
      </c>
      <c r="X185">
        <v>3.9113428943937413E-3</v>
      </c>
      <c r="Y185" t="s">
        <v>67</v>
      </c>
      <c r="Z185" t="s">
        <v>68</v>
      </c>
      <c r="AA185" s="1">
        <f>+AE185*[1]Valuta!$D$10</f>
        <v>4063.85</v>
      </c>
      <c r="AB185" s="1">
        <f>+AF185*[1]Valuta!$D$10</f>
        <v>4004.0874999999996</v>
      </c>
      <c r="AC185" s="1">
        <f>+AG185*[1]Valuta!$D$10</f>
        <v>862.28749999999991</v>
      </c>
      <c r="AD185" s="1">
        <f t="shared" si="40"/>
        <v>8930.2250000000004</v>
      </c>
      <c r="AE185">
        <v>476</v>
      </c>
      <c r="AF185">
        <v>469</v>
      </c>
      <c r="AG185">
        <v>101</v>
      </c>
      <c r="AH185">
        <v>1046</v>
      </c>
      <c r="AI185">
        <v>6.4085287910594984</v>
      </c>
      <c r="AJ185">
        <v>3.3322045101752038</v>
      </c>
      <c r="AK185">
        <f t="shared" si="41"/>
        <v>15.105018306138634</v>
      </c>
      <c r="AL185">
        <f t="shared" si="42"/>
        <v>9.0971968695217775</v>
      </c>
      <c r="AM185">
        <f t="shared" si="43"/>
        <v>8.2950709933431881</v>
      </c>
      <c r="AN185">
        <f t="shared" si="44"/>
        <v>8.3098860791283276</v>
      </c>
      <c r="AO185">
        <f t="shared" si="45"/>
        <v>0.4550669216061185</v>
      </c>
      <c r="AP185">
        <f t="shared" si="46"/>
        <v>0.44837476099426382</v>
      </c>
      <c r="AQ185">
        <f t="shared" si="47"/>
        <v>9.655831739961758E-2</v>
      </c>
      <c r="AR185" t="e">
        <f>+MATCH(O185,'[1]Return t - CEO t - NO'!B475)</f>
        <v>#N/A</v>
      </c>
    </row>
    <row r="186" spans="1:44" x14ac:dyDescent="0.25">
      <c r="A186" t="s">
        <v>105</v>
      </c>
      <c r="B186">
        <v>2019</v>
      </c>
      <c r="C186">
        <v>43830</v>
      </c>
      <c r="D186">
        <v>164401</v>
      </c>
      <c r="E186">
        <f>+D186</f>
        <v>164401</v>
      </c>
      <c r="F186">
        <f t="shared" si="38"/>
        <v>164401000</v>
      </c>
      <c r="G186">
        <f t="shared" si="39"/>
        <v>18.917819123292915</v>
      </c>
      <c r="H186">
        <v>79933</v>
      </c>
      <c r="I186">
        <v>18858</v>
      </c>
      <c r="J186">
        <v>19311</v>
      </c>
      <c r="K186">
        <v>27947</v>
      </c>
      <c r="L186">
        <v>36.31</v>
      </c>
      <c r="M186">
        <v>149766</v>
      </c>
      <c r="N186">
        <v>228</v>
      </c>
      <c r="O186" t="s">
        <v>106</v>
      </c>
      <c r="P186" t="s">
        <v>50</v>
      </c>
      <c r="Q186">
        <v>1905</v>
      </c>
      <c r="R186">
        <v>2023</v>
      </c>
      <c r="S186">
        <v>118</v>
      </c>
      <c r="U186">
        <v>0.24158983148386773</v>
      </c>
      <c r="V186">
        <v>0.11746278915578372</v>
      </c>
      <c r="W186">
        <v>0.12894114819117825</v>
      </c>
      <c r="X186">
        <v>0.23592258516507575</v>
      </c>
      <c r="Y186" t="s">
        <v>101</v>
      </c>
      <c r="Z186" t="s">
        <v>102</v>
      </c>
      <c r="AA186">
        <f t="shared" ref="AA186:AC188" si="59">+AE186*10</f>
        <v>6710</v>
      </c>
      <c r="AB186">
        <f t="shared" si="59"/>
        <v>2000</v>
      </c>
      <c r="AC186">
        <f t="shared" si="59"/>
        <v>220</v>
      </c>
      <c r="AD186">
        <f t="shared" si="40"/>
        <v>8930</v>
      </c>
      <c r="AE186">
        <v>671</v>
      </c>
      <c r="AF186">
        <v>200</v>
      </c>
      <c r="AG186">
        <v>22</v>
      </c>
      <c r="AH186">
        <v>893</v>
      </c>
      <c r="AI186">
        <v>10.499848464408382</v>
      </c>
      <c r="AJ186">
        <v>4.7706846244656651</v>
      </c>
      <c r="AK186">
        <f t="shared" si="41"/>
        <v>18.917819123292915</v>
      </c>
      <c r="AL186">
        <f t="shared" si="42"/>
        <v>9.0971716738705446</v>
      </c>
      <c r="AM186">
        <f t="shared" si="43"/>
        <v>7.6009024595420822</v>
      </c>
      <c r="AN186">
        <f t="shared" si="44"/>
        <v>8.8113542299657279</v>
      </c>
      <c r="AO186">
        <f t="shared" si="45"/>
        <v>0.7513997760358343</v>
      </c>
      <c r="AP186">
        <f t="shared" si="46"/>
        <v>0.22396416573348266</v>
      </c>
      <c r="AQ186">
        <f t="shared" si="47"/>
        <v>2.463605823068309E-2</v>
      </c>
      <c r="AR186" t="e">
        <f>+MATCH(O186,'[1]Return t - CEO t - NO'!B421)</f>
        <v>#N/A</v>
      </c>
    </row>
    <row r="187" spans="1:44" x14ac:dyDescent="0.25">
      <c r="A187" t="s">
        <v>142</v>
      </c>
      <c r="B187">
        <v>2018</v>
      </c>
      <c r="C187">
        <v>43465</v>
      </c>
      <c r="D187">
        <v>27658</v>
      </c>
      <c r="E187">
        <f>+D187</f>
        <v>27658</v>
      </c>
      <c r="F187">
        <f t="shared" si="38"/>
        <v>27658000</v>
      </c>
      <c r="G187">
        <f t="shared" si="39"/>
        <v>17.135425575006742</v>
      </c>
      <c r="H187">
        <v>12606</v>
      </c>
      <c r="I187">
        <v>4020</v>
      </c>
      <c r="J187">
        <v>770</v>
      </c>
      <c r="K187">
        <v>1146</v>
      </c>
      <c r="L187">
        <v>6.6740000000000004</v>
      </c>
      <c r="M187">
        <v>14381</v>
      </c>
      <c r="N187">
        <v>228</v>
      </c>
      <c r="O187" t="s">
        <v>143</v>
      </c>
      <c r="P187" t="s">
        <v>50</v>
      </c>
      <c r="Q187">
        <v>1814</v>
      </c>
      <c r="R187">
        <v>2023</v>
      </c>
      <c r="S187">
        <v>209</v>
      </c>
      <c r="U187">
        <v>6.1082024432809773E-2</v>
      </c>
      <c r="V187">
        <v>2.784004627955745E-2</v>
      </c>
      <c r="W187">
        <v>5.3542869063347473E-2</v>
      </c>
      <c r="X187">
        <v>0.31889576392194191</v>
      </c>
      <c r="Y187" t="s">
        <v>51</v>
      </c>
      <c r="Z187" t="s">
        <v>47</v>
      </c>
      <c r="AA187">
        <f t="shared" si="59"/>
        <v>5160</v>
      </c>
      <c r="AB187">
        <f t="shared" si="59"/>
        <v>2970</v>
      </c>
      <c r="AC187">
        <f t="shared" si="59"/>
        <v>760</v>
      </c>
      <c r="AD187">
        <f t="shared" si="40"/>
        <v>8890</v>
      </c>
      <c r="AE187">
        <v>516</v>
      </c>
      <c r="AF187">
        <v>297</v>
      </c>
      <c r="AG187">
        <v>76</v>
      </c>
      <c r="AH187">
        <v>889</v>
      </c>
      <c r="AI187">
        <v>8.8059746593113193</v>
      </c>
      <c r="AJ187">
        <v>5.3423342519648109</v>
      </c>
      <c r="AK187">
        <f t="shared" si="41"/>
        <v>17.135425575006742</v>
      </c>
      <c r="AL187">
        <f t="shared" si="42"/>
        <v>9.0926823285079497</v>
      </c>
      <c r="AM187">
        <f t="shared" si="43"/>
        <v>7.9963172317967457</v>
      </c>
      <c r="AN187">
        <f t="shared" si="44"/>
        <v>8.5486918584756086</v>
      </c>
      <c r="AO187">
        <f t="shared" si="45"/>
        <v>0.58042744656917888</v>
      </c>
      <c r="AP187">
        <f t="shared" si="46"/>
        <v>0.3340832395950506</v>
      </c>
      <c r="AQ187">
        <f t="shared" si="47"/>
        <v>8.5489313835770533E-2</v>
      </c>
      <c r="AR187" t="e">
        <f>+MATCH(O187,'[1]Return t - CEO t - NO'!B342)</f>
        <v>#N/A</v>
      </c>
    </row>
    <row r="188" spans="1:44" x14ac:dyDescent="0.25">
      <c r="A188" t="s">
        <v>166</v>
      </c>
      <c r="B188">
        <v>2022</v>
      </c>
      <c r="C188">
        <v>44926</v>
      </c>
      <c r="D188">
        <v>482.65899999999999</v>
      </c>
      <c r="E188">
        <f>+D188</f>
        <v>482.65899999999999</v>
      </c>
      <c r="F188">
        <f t="shared" si="38"/>
        <v>482659</v>
      </c>
      <c r="G188">
        <f t="shared" si="39"/>
        <v>13.087065679155637</v>
      </c>
      <c r="H188">
        <v>367.69099999999997</v>
      </c>
      <c r="I188">
        <v>10.02</v>
      </c>
      <c r="J188">
        <v>141.251</v>
      </c>
      <c r="K188">
        <v>164.53899999999999</v>
      </c>
      <c r="L188">
        <v>0.13200000000000001</v>
      </c>
      <c r="M188">
        <v>486.262</v>
      </c>
      <c r="N188">
        <v>228</v>
      </c>
      <c r="O188" t="s">
        <v>167</v>
      </c>
      <c r="P188" t="s">
        <v>50</v>
      </c>
      <c r="Q188">
        <v>1984</v>
      </c>
      <c r="R188">
        <v>2023</v>
      </c>
      <c r="S188">
        <v>39</v>
      </c>
      <c r="U188">
        <v>0.38415680557859727</v>
      </c>
      <c r="V188">
        <v>0.29265174792141035</v>
      </c>
      <c r="W188">
        <v>0.29048331969185337</v>
      </c>
      <c r="X188">
        <v>2.7251142943395406E-2</v>
      </c>
      <c r="Y188" t="s">
        <v>168</v>
      </c>
      <c r="Z188" t="s">
        <v>129</v>
      </c>
      <c r="AA188">
        <f t="shared" si="59"/>
        <v>3140</v>
      </c>
      <c r="AB188">
        <f t="shared" si="59"/>
        <v>1210</v>
      </c>
      <c r="AC188">
        <f t="shared" si="59"/>
        <v>4510</v>
      </c>
      <c r="AD188">
        <f t="shared" si="40"/>
        <v>8860</v>
      </c>
      <c r="AE188">
        <v>314</v>
      </c>
      <c r="AF188">
        <v>121</v>
      </c>
      <c r="AG188">
        <v>451</v>
      </c>
      <c r="AH188">
        <v>886</v>
      </c>
      <c r="AI188">
        <v>4.8828019225863706</v>
      </c>
      <c r="AJ188">
        <v>3.6635616461296463</v>
      </c>
      <c r="AK188">
        <f t="shared" si="41"/>
        <v>13.087065679155637</v>
      </c>
      <c r="AL188">
        <f t="shared" si="42"/>
        <v>9.0893020435991261</v>
      </c>
      <c r="AM188">
        <f t="shared" si="43"/>
        <v>7.0983756385907864</v>
      </c>
      <c r="AN188">
        <f t="shared" si="44"/>
        <v>8.0519780789022999</v>
      </c>
      <c r="AO188">
        <f t="shared" si="45"/>
        <v>0.35440180586907449</v>
      </c>
      <c r="AP188">
        <f t="shared" si="46"/>
        <v>0.13656884875846501</v>
      </c>
      <c r="AQ188">
        <f t="shared" si="47"/>
        <v>0.50902934537246047</v>
      </c>
      <c r="AR188" t="e">
        <f>+MATCH(O188,'[1]Return t - CEO t - NO'!B354)</f>
        <v>#N/A</v>
      </c>
    </row>
    <row r="189" spans="1:44" x14ac:dyDescent="0.25">
      <c r="A189" t="s">
        <v>122</v>
      </c>
      <c r="B189">
        <v>2019</v>
      </c>
      <c r="C189">
        <v>43830</v>
      </c>
      <c r="D189">
        <v>152.51599999999999</v>
      </c>
      <c r="E189">
        <f>+D189*[1]Valuta!$D$9</f>
        <v>1344.8250816</v>
      </c>
      <c r="F189">
        <f t="shared" si="38"/>
        <v>1344825.0815999999</v>
      </c>
      <c r="G189">
        <f t="shared" si="39"/>
        <v>14.111774511705713</v>
      </c>
      <c r="H189">
        <v>72.691000000000003</v>
      </c>
      <c r="I189">
        <v>17.016999999999999</v>
      </c>
      <c r="J189">
        <v>19.489000000000001</v>
      </c>
      <c r="K189">
        <v>26.468</v>
      </c>
      <c r="L189">
        <v>2.3E-2</v>
      </c>
      <c r="M189">
        <v>42.968000000000004</v>
      </c>
      <c r="N189">
        <v>228</v>
      </c>
      <c r="O189" t="s">
        <v>123</v>
      </c>
      <c r="P189" t="s">
        <v>45</v>
      </c>
      <c r="Q189">
        <v>2009</v>
      </c>
      <c r="R189">
        <v>2023</v>
      </c>
      <c r="S189">
        <v>14</v>
      </c>
      <c r="U189">
        <v>0.26810746859996426</v>
      </c>
      <c r="V189">
        <v>0.12778331453749117</v>
      </c>
      <c r="W189">
        <v>0.45357009867808601</v>
      </c>
      <c r="X189">
        <v>0.23410050762817955</v>
      </c>
      <c r="Y189" t="s">
        <v>71</v>
      </c>
      <c r="Z189" t="s">
        <v>72</v>
      </c>
      <c r="AA189" s="1">
        <f>+AE189*[1]Valuta!$D$9</f>
        <v>3676.9392000000003</v>
      </c>
      <c r="AB189" s="1">
        <f>+AF189*[1]Valuta!$D$9</f>
        <v>4911.4032000000007</v>
      </c>
      <c r="AC189" s="1">
        <f>+AG189*[1]Valuta!$D$9</f>
        <v>185.1696</v>
      </c>
      <c r="AD189" s="1">
        <f t="shared" si="40"/>
        <v>8773.5120000000006</v>
      </c>
      <c r="AE189">
        <v>417</v>
      </c>
      <c r="AF189">
        <v>557</v>
      </c>
      <c r="AG189">
        <v>21</v>
      </c>
      <c r="AH189">
        <v>995</v>
      </c>
      <c r="AI189">
        <v>3.1354942159291497</v>
      </c>
      <c r="AJ189">
        <v>2.6390573296152584</v>
      </c>
      <c r="AK189">
        <f t="shared" si="41"/>
        <v>14.111774511705713</v>
      </c>
      <c r="AL189">
        <f t="shared" si="42"/>
        <v>9.079492461305426</v>
      </c>
      <c r="AM189">
        <f t="shared" si="43"/>
        <v>8.4993149640741184</v>
      </c>
      <c r="AN189">
        <f t="shared" si="44"/>
        <v>8.2098359459456347</v>
      </c>
      <c r="AO189">
        <f t="shared" si="45"/>
        <v>0.41909547738693465</v>
      </c>
      <c r="AP189">
        <f t="shared" si="46"/>
        <v>0.5597989949748744</v>
      </c>
      <c r="AQ189">
        <f t="shared" si="47"/>
        <v>2.1105527638190954E-2</v>
      </c>
      <c r="AR189" t="e">
        <f>+MATCH(O189,'[1]Return t - CEO t - NO'!B484)</f>
        <v>#N/A</v>
      </c>
    </row>
    <row r="190" spans="1:44" x14ac:dyDescent="0.25">
      <c r="A190" t="s">
        <v>75</v>
      </c>
      <c r="B190">
        <v>2020</v>
      </c>
      <c r="C190">
        <v>44196</v>
      </c>
      <c r="D190">
        <v>2962</v>
      </c>
      <c r="E190">
        <f>+D190*[1]Valuta!$D$10</f>
        <v>25288.075000000001</v>
      </c>
      <c r="F190">
        <f t="shared" si="38"/>
        <v>25288075</v>
      </c>
      <c r="G190">
        <f t="shared" si="39"/>
        <v>17.045843498706791</v>
      </c>
      <c r="H190">
        <v>630</v>
      </c>
      <c r="I190">
        <v>1045</v>
      </c>
      <c r="J190">
        <v>21</v>
      </c>
      <c r="K190">
        <v>250</v>
      </c>
      <c r="L190">
        <v>2.8000000000000001E-2</v>
      </c>
      <c r="M190">
        <v>566</v>
      </c>
      <c r="N190">
        <v>228</v>
      </c>
      <c r="O190" t="s">
        <v>76</v>
      </c>
      <c r="P190" t="s">
        <v>45</v>
      </c>
      <c r="Q190">
        <v>2005</v>
      </c>
      <c r="R190">
        <v>2023</v>
      </c>
      <c r="S190">
        <v>18</v>
      </c>
      <c r="U190">
        <v>3.3333333333333333E-2</v>
      </c>
      <c r="V190">
        <v>7.0898041863605675E-3</v>
      </c>
      <c r="W190">
        <v>3.7102473498233215E-2</v>
      </c>
      <c r="X190">
        <v>1.6587301587301588</v>
      </c>
      <c r="Y190" t="s">
        <v>71</v>
      </c>
      <c r="Z190" t="s">
        <v>72</v>
      </c>
      <c r="AA190" s="1">
        <f>+AE190*[1]Valuta!$D$10</f>
        <v>2510.0250000000001</v>
      </c>
      <c r="AB190" s="1">
        <f>+AF190*[1]Valuta!$D$10</f>
        <v>6257.9875000000002</v>
      </c>
      <c r="AC190" s="1">
        <f>+AG190*[1]Valuta!$D$10</f>
        <v>0</v>
      </c>
      <c r="AD190" s="1">
        <f t="shared" si="40"/>
        <v>8768.0125000000007</v>
      </c>
      <c r="AE190">
        <v>294</v>
      </c>
      <c r="AF190">
        <v>733</v>
      </c>
      <c r="AG190">
        <v>0</v>
      </c>
      <c r="AH190">
        <v>1027</v>
      </c>
      <c r="AI190">
        <v>3.3322045101752038</v>
      </c>
      <c r="AJ190">
        <v>2.8903717578961645</v>
      </c>
      <c r="AK190">
        <f t="shared" si="41"/>
        <v>17.045843498706791</v>
      </c>
      <c r="AL190">
        <f t="shared" si="42"/>
        <v>9.0788654348254667</v>
      </c>
      <c r="AM190">
        <f t="shared" si="43"/>
        <v>8.7416139267835593</v>
      </c>
      <c r="AN190">
        <f t="shared" si="44"/>
        <v>7.8280479922355903</v>
      </c>
      <c r="AO190">
        <f t="shared" si="45"/>
        <v>0.28627069133398247</v>
      </c>
      <c r="AP190">
        <f t="shared" si="46"/>
        <v>0.71372930866601747</v>
      </c>
      <c r="AQ190">
        <f t="shared" si="47"/>
        <v>0</v>
      </c>
      <c r="AR190">
        <f>+MATCH(O190,'[1]Return t - CEO t - NO'!B116)</f>
        <v>1</v>
      </c>
    </row>
    <row r="191" spans="1:44" x14ac:dyDescent="0.25">
      <c r="A191" t="s">
        <v>111</v>
      </c>
      <c r="B191">
        <v>2019</v>
      </c>
      <c r="C191">
        <v>43830</v>
      </c>
      <c r="D191">
        <v>290.60000000000002</v>
      </c>
      <c r="E191">
        <f>+D191*[1]Valuta!$D$9</f>
        <v>2562.3945600000002</v>
      </c>
      <c r="F191">
        <f t="shared" si="38"/>
        <v>2562394.56</v>
      </c>
      <c r="G191">
        <f t="shared" si="39"/>
        <v>14.756452754265153</v>
      </c>
      <c r="H191">
        <v>0.8</v>
      </c>
      <c r="I191">
        <v>150.6</v>
      </c>
      <c r="J191">
        <v>-60.3</v>
      </c>
      <c r="K191">
        <v>-10.9</v>
      </c>
      <c r="L191">
        <v>0.28399999999999997</v>
      </c>
      <c r="M191">
        <v>160.19999999999999</v>
      </c>
      <c r="N191">
        <v>228</v>
      </c>
      <c r="O191" t="s">
        <v>112</v>
      </c>
      <c r="P191" t="s">
        <v>45</v>
      </c>
      <c r="Q191">
        <v>1996</v>
      </c>
      <c r="R191">
        <v>2023</v>
      </c>
      <c r="S191">
        <v>27</v>
      </c>
      <c r="T191">
        <v>38846</v>
      </c>
      <c r="U191">
        <v>-75.374999999999986</v>
      </c>
      <c r="V191">
        <v>-0.20750172057811422</v>
      </c>
      <c r="W191">
        <v>-0.3764044943820225</v>
      </c>
      <c r="X191">
        <v>188.24999999999997</v>
      </c>
      <c r="Y191" t="s">
        <v>113</v>
      </c>
      <c r="Z191" t="s">
        <v>68</v>
      </c>
      <c r="AA191" s="1">
        <f>+AE191*[1]Valuta!$D$9</f>
        <v>7124.6208000000006</v>
      </c>
      <c r="AB191" s="1">
        <f>+AF191*[1]Valuta!$D$9</f>
        <v>-105.81120000000001</v>
      </c>
      <c r="AC191" s="1">
        <f>+AG191*[1]Valuta!$D$9</f>
        <v>1728.2496000000001</v>
      </c>
      <c r="AD191" s="1">
        <f t="shared" si="40"/>
        <v>8747.0591999999997</v>
      </c>
      <c r="AE191">
        <v>808</v>
      </c>
      <c r="AF191">
        <v>-12</v>
      </c>
      <c r="AG191">
        <v>196</v>
      </c>
      <c r="AH191">
        <v>992</v>
      </c>
      <c r="AI191">
        <v>5.6489742381612063</v>
      </c>
      <c r="AJ191">
        <v>3.2958368660043291</v>
      </c>
      <c r="AK191">
        <f t="shared" si="41"/>
        <v>14.756452754265153</v>
      </c>
      <c r="AL191">
        <f t="shared" si="42"/>
        <v>9.0764728314317065</v>
      </c>
      <c r="AM191" t="e">
        <f t="shared" si="43"/>
        <v>#NUM!</v>
      </c>
      <c r="AN191">
        <f t="shared" si="44"/>
        <v>8.8713117826679291</v>
      </c>
      <c r="AO191">
        <f t="shared" si="45"/>
        <v>0.81451612903225812</v>
      </c>
      <c r="AP191">
        <f t="shared" si="46"/>
        <v>-1.2096774193548388E-2</v>
      </c>
      <c r="AQ191">
        <f t="shared" si="47"/>
        <v>0.19758064516129034</v>
      </c>
      <c r="AR191" t="e">
        <f>+MATCH(O191,'[1]Return t - CEO t - NO'!B564)</f>
        <v>#N/A</v>
      </c>
    </row>
    <row r="192" spans="1:44" x14ac:dyDescent="0.25">
      <c r="A192" t="s">
        <v>43</v>
      </c>
      <c r="B192">
        <v>2021</v>
      </c>
      <c r="C192">
        <v>44561</v>
      </c>
      <c r="D192">
        <v>797.63400000000001</v>
      </c>
      <c r="E192">
        <f>+D192*[1]Valuta!$D$11</f>
        <v>7048.1333141999994</v>
      </c>
      <c r="F192">
        <f t="shared" si="38"/>
        <v>7048133.314199999</v>
      </c>
      <c r="G192">
        <f t="shared" si="39"/>
        <v>15.768273361600874</v>
      </c>
      <c r="H192">
        <v>241.541</v>
      </c>
      <c r="I192">
        <v>412.88099999999997</v>
      </c>
      <c r="J192">
        <v>131.173</v>
      </c>
      <c r="K192">
        <v>157.54900000000001</v>
      </c>
      <c r="L192">
        <v>0.66</v>
      </c>
      <c r="M192">
        <v>650.67399999999998</v>
      </c>
      <c r="N192">
        <v>228</v>
      </c>
      <c r="O192" t="s">
        <v>44</v>
      </c>
      <c r="P192" t="s">
        <v>45</v>
      </c>
      <c r="Q192">
        <v>1981</v>
      </c>
      <c r="R192">
        <v>2023</v>
      </c>
      <c r="S192">
        <v>42</v>
      </c>
      <c r="U192">
        <v>0.54306722254192874</v>
      </c>
      <c r="V192">
        <v>0.16445261861956736</v>
      </c>
      <c r="W192">
        <v>0.20159557627936572</v>
      </c>
      <c r="X192">
        <v>1.709361971673546</v>
      </c>
      <c r="Y192" t="s">
        <v>46</v>
      </c>
      <c r="Z192" t="s">
        <v>47</v>
      </c>
      <c r="AA192" s="1">
        <f>+AE192*[1]Valuta!$D$11</f>
        <v>4100.0432000000001</v>
      </c>
      <c r="AB192" s="1">
        <f>+AF192*[1]Valuta!$D$11</f>
        <v>4418.1499999999996</v>
      </c>
      <c r="AC192" s="1">
        <f>+AG192*[1]Valuta!$D$11</f>
        <v>220.9075</v>
      </c>
      <c r="AD192" s="1">
        <f t="shared" si="40"/>
        <v>8739.1006999999991</v>
      </c>
      <c r="AE192">
        <v>464</v>
      </c>
      <c r="AF192">
        <v>500</v>
      </c>
      <c r="AG192">
        <v>25</v>
      </c>
      <c r="AH192">
        <v>989</v>
      </c>
      <c r="AI192">
        <v>6.4922398350204711</v>
      </c>
      <c r="AJ192">
        <v>3.7376696182833684</v>
      </c>
      <c r="AK192">
        <f t="shared" si="41"/>
        <v>15.768273361600874</v>
      </c>
      <c r="AL192">
        <f t="shared" si="42"/>
        <v>9.0755625686187127</v>
      </c>
      <c r="AM192">
        <f t="shared" si="43"/>
        <v>8.3934763354181925</v>
      </c>
      <c r="AN192">
        <f t="shared" si="44"/>
        <v>8.3187527892222555</v>
      </c>
      <c r="AO192">
        <f t="shared" si="45"/>
        <v>0.46916076845298288</v>
      </c>
      <c r="AP192">
        <f t="shared" si="46"/>
        <v>0.50556117290192115</v>
      </c>
      <c r="AQ192">
        <f t="shared" si="47"/>
        <v>2.5278058645096059E-2</v>
      </c>
      <c r="AR192">
        <f>+MATCH(O192,'[1]Return t - CEO t - NO'!B107)</f>
        <v>1</v>
      </c>
    </row>
    <row r="193" spans="1:44" x14ac:dyDescent="0.25">
      <c r="A193" t="s">
        <v>132</v>
      </c>
      <c r="B193">
        <v>2018</v>
      </c>
      <c r="C193">
        <v>43465</v>
      </c>
      <c r="D193">
        <v>8486</v>
      </c>
      <c r="E193">
        <f>+D193</f>
        <v>8486</v>
      </c>
      <c r="F193">
        <f t="shared" si="38"/>
        <v>8486000</v>
      </c>
      <c r="G193">
        <f t="shared" si="39"/>
        <v>15.953928304744407</v>
      </c>
      <c r="H193">
        <v>1746</v>
      </c>
      <c r="I193">
        <v>91</v>
      </c>
      <c r="J193">
        <v>938</v>
      </c>
      <c r="K193">
        <v>1119</v>
      </c>
      <c r="L193">
        <v>4.22</v>
      </c>
      <c r="M193">
        <v>18674</v>
      </c>
      <c r="N193">
        <v>228</v>
      </c>
      <c r="O193" t="s">
        <v>133</v>
      </c>
      <c r="P193" t="s">
        <v>50</v>
      </c>
      <c r="Q193">
        <v>1985</v>
      </c>
      <c r="R193">
        <v>2023</v>
      </c>
      <c r="S193">
        <v>38</v>
      </c>
      <c r="U193">
        <v>0.5372279495990836</v>
      </c>
      <c r="V193">
        <v>0.1105349988215885</v>
      </c>
      <c r="W193">
        <v>5.0230266680946774E-2</v>
      </c>
      <c r="X193">
        <v>5.211912943871707E-2</v>
      </c>
      <c r="Y193" t="s">
        <v>51</v>
      </c>
      <c r="Z193" t="s">
        <v>47</v>
      </c>
      <c r="AA193">
        <f>+AE193*10</f>
        <v>3860</v>
      </c>
      <c r="AB193">
        <f>+AF193*10</f>
        <v>4760</v>
      </c>
      <c r="AC193">
        <f>+AG193*10</f>
        <v>110</v>
      </c>
      <c r="AD193">
        <f t="shared" si="40"/>
        <v>8730</v>
      </c>
      <c r="AE193">
        <v>386</v>
      </c>
      <c r="AF193">
        <v>476</v>
      </c>
      <c r="AG193">
        <v>11</v>
      </c>
      <c r="AH193">
        <v>873</v>
      </c>
      <c r="AI193">
        <v>8.3475904070300579</v>
      </c>
      <c r="AJ193">
        <v>3.6375861597263857</v>
      </c>
      <c r="AK193">
        <f t="shared" si="41"/>
        <v>15.953928304744407</v>
      </c>
      <c r="AL193">
        <f t="shared" si="42"/>
        <v>9.0745206488336478</v>
      </c>
      <c r="AM193">
        <f t="shared" si="43"/>
        <v>8.4680029472254663</v>
      </c>
      <c r="AN193">
        <f t="shared" si="44"/>
        <v>8.258422462458876</v>
      </c>
      <c r="AO193">
        <f t="shared" si="45"/>
        <v>0.44215349369988544</v>
      </c>
      <c r="AP193">
        <f t="shared" si="46"/>
        <v>0.54524627720504004</v>
      </c>
      <c r="AQ193">
        <f t="shared" si="47"/>
        <v>1.2600229095074456E-2</v>
      </c>
      <c r="AR193">
        <f>+MATCH(O193,'[1]Return t - CEO t - NO'!B22)</f>
        <v>1</v>
      </c>
    </row>
    <row r="194" spans="1:44" x14ac:dyDescent="0.25">
      <c r="A194" t="s">
        <v>148</v>
      </c>
      <c r="B194">
        <v>2019</v>
      </c>
      <c r="C194">
        <v>43830</v>
      </c>
      <c r="D194">
        <v>3271.9</v>
      </c>
      <c r="E194">
        <f>+D194*[1]Valuta!$D$9</f>
        <v>28850.305440000004</v>
      </c>
      <c r="F194">
        <f t="shared" ref="F194:F257" si="60">+E194*1000</f>
        <v>28850305.440000005</v>
      </c>
      <c r="G194">
        <f t="shared" ref="G194:G257" si="61">+LN(F194)</f>
        <v>17.177631138037384</v>
      </c>
      <c r="H194">
        <v>1161.3</v>
      </c>
      <c r="I194">
        <v>847.1</v>
      </c>
      <c r="J194">
        <v>185.2</v>
      </c>
      <c r="K194">
        <v>497</v>
      </c>
      <c r="L194">
        <v>1.3180000000000001</v>
      </c>
      <c r="M194">
        <v>971.4</v>
      </c>
      <c r="N194">
        <v>228</v>
      </c>
      <c r="O194" t="s">
        <v>149</v>
      </c>
      <c r="P194" t="s">
        <v>45</v>
      </c>
      <c r="Q194">
        <v>1971</v>
      </c>
      <c r="R194">
        <v>2023</v>
      </c>
      <c r="S194">
        <v>52</v>
      </c>
      <c r="U194">
        <v>0.15947644880737105</v>
      </c>
      <c r="V194">
        <v>5.6603196919221242E-2</v>
      </c>
      <c r="W194">
        <v>0.19065266625488983</v>
      </c>
      <c r="X194">
        <v>0.72944114354602607</v>
      </c>
      <c r="Y194" t="s">
        <v>71</v>
      </c>
      <c r="Z194" t="s">
        <v>72</v>
      </c>
      <c r="AA194" s="1">
        <f>+AE194*[1]Valuta!$D$9</f>
        <v>5943.0624000000007</v>
      </c>
      <c r="AB194" s="1">
        <f>+AF194*[1]Valuta!$D$9</f>
        <v>1851.6960000000001</v>
      </c>
      <c r="AC194" s="1">
        <f>+AG194*[1]Valuta!$D$9</f>
        <v>811.2192</v>
      </c>
      <c r="AD194" s="1">
        <f t="shared" ref="AD194:AD257" si="62">+SUM(AA194:AC194)</f>
        <v>8605.9776000000002</v>
      </c>
      <c r="AE194">
        <v>674</v>
      </c>
      <c r="AF194">
        <v>210</v>
      </c>
      <c r="AG194">
        <v>92</v>
      </c>
      <c r="AH194">
        <v>976</v>
      </c>
      <c r="AI194">
        <v>7.1838707150624526</v>
      </c>
      <c r="AJ194">
        <v>3.9512437185814275</v>
      </c>
      <c r="AK194">
        <f t="shared" ref="AK194:AK257" si="63">+G194</f>
        <v>17.177631138037384</v>
      </c>
      <c r="AL194">
        <f t="shared" ref="AL194:AL257" si="64">+LN(AD194)</f>
        <v>9.0602123105599262</v>
      </c>
      <c r="AM194">
        <f t="shared" ref="AM194:AM257" si="65">+LN(AB194)</f>
        <v>7.5238572548643026</v>
      </c>
      <c r="AN194">
        <f t="shared" ref="AN194:AN257" si="66">+LN(AA194)</f>
        <v>8.6899798350591411</v>
      </c>
      <c r="AO194">
        <f t="shared" ref="AO194:AO257" si="67">+AA194/AD194</f>
        <v>0.69057377049180335</v>
      </c>
      <c r="AP194">
        <f t="shared" ref="AP194:AP257" si="68">+AB194/AD194</f>
        <v>0.21516393442622953</v>
      </c>
      <c r="AQ194">
        <f t="shared" ref="AQ194:AQ257" si="69">+AC194/AD194</f>
        <v>9.4262295081967207E-2</v>
      </c>
      <c r="AR194" t="e">
        <f>+MATCH(O194,'[1]Return t - CEO t - NO'!B181)</f>
        <v>#N/A</v>
      </c>
    </row>
    <row r="195" spans="1:44" x14ac:dyDescent="0.25">
      <c r="A195" t="s">
        <v>43</v>
      </c>
      <c r="B195">
        <v>2018</v>
      </c>
      <c r="C195">
        <v>43465</v>
      </c>
      <c r="D195">
        <v>293.61399999999998</v>
      </c>
      <c r="E195">
        <f>+D195*[1]Valuta!$D$8</f>
        <v>2551.8286353999997</v>
      </c>
      <c r="F195">
        <f t="shared" si="60"/>
        <v>2551828.6353999996</v>
      </c>
      <c r="G195">
        <f t="shared" si="61"/>
        <v>14.752320772054283</v>
      </c>
      <c r="H195">
        <v>120.608</v>
      </c>
      <c r="I195">
        <v>133.166</v>
      </c>
      <c r="J195">
        <v>9.7240000000000002</v>
      </c>
      <c r="K195">
        <v>15.723000000000001</v>
      </c>
      <c r="L195">
        <v>0.44</v>
      </c>
      <c r="M195">
        <v>121.902</v>
      </c>
      <c r="N195">
        <v>228</v>
      </c>
      <c r="O195" t="s">
        <v>44</v>
      </c>
      <c r="P195" t="s">
        <v>45</v>
      </c>
      <c r="Q195">
        <v>1981</v>
      </c>
      <c r="R195">
        <v>2023</v>
      </c>
      <c r="S195">
        <v>42</v>
      </c>
      <c r="U195">
        <v>8.0624834173520829E-2</v>
      </c>
      <c r="V195">
        <v>3.3118311797121394E-2</v>
      </c>
      <c r="W195">
        <v>7.9768994766287668E-2</v>
      </c>
      <c r="X195">
        <v>1.1041224462722208</v>
      </c>
      <c r="Y195" t="s">
        <v>46</v>
      </c>
      <c r="Z195" t="s">
        <v>47</v>
      </c>
      <c r="AA195" s="1">
        <f>+AE195*[1]Valuta!$D$8</f>
        <v>8569.4246000000003</v>
      </c>
      <c r="AB195" s="1">
        <f>+AF195*[1]Valuta!$D$8</f>
        <v>0</v>
      </c>
      <c r="AC195" s="1">
        <f>+AG195*[1]Valuta!$D$8</f>
        <v>34.764400000000002</v>
      </c>
      <c r="AD195" s="1">
        <f t="shared" si="62"/>
        <v>8604.1890000000003</v>
      </c>
      <c r="AE195">
        <v>986</v>
      </c>
      <c r="AF195">
        <v>0</v>
      </c>
      <c r="AG195">
        <v>4</v>
      </c>
      <c r="AH195">
        <v>990</v>
      </c>
      <c r="AI195">
        <v>6.0867747269123065</v>
      </c>
      <c r="AJ195">
        <v>3.7376696182833684</v>
      </c>
      <c r="AK195">
        <f t="shared" si="63"/>
        <v>14.752320772054283</v>
      </c>
      <c r="AL195">
        <f t="shared" si="64"/>
        <v>9.0600044566735569</v>
      </c>
      <c r="AM195" t="e">
        <f t="shared" si="65"/>
        <v>#NUM!</v>
      </c>
      <c r="AN195">
        <f t="shared" si="66"/>
        <v>9.0559558681475565</v>
      </c>
      <c r="AO195">
        <f t="shared" si="67"/>
        <v>0.99595959595959593</v>
      </c>
      <c r="AP195">
        <f t="shared" si="68"/>
        <v>0</v>
      </c>
      <c r="AQ195">
        <f t="shared" si="69"/>
        <v>4.0404040404040404E-3</v>
      </c>
      <c r="AR195">
        <f>+MATCH(O195,'[1]Return t - CEO t - NO'!B110)</f>
        <v>1</v>
      </c>
    </row>
    <row r="196" spans="1:44" x14ac:dyDescent="0.25">
      <c r="A196" t="s">
        <v>90</v>
      </c>
      <c r="B196">
        <v>2016</v>
      </c>
      <c r="C196">
        <v>42735</v>
      </c>
      <c r="D196">
        <v>2813.5569999999998</v>
      </c>
      <c r="E196">
        <f>+D196</f>
        <v>2813.5569999999998</v>
      </c>
      <c r="F196">
        <f t="shared" si="60"/>
        <v>2813557</v>
      </c>
      <c r="G196">
        <f t="shared" si="61"/>
        <v>14.849960077113552</v>
      </c>
      <c r="H196">
        <v>875.96100000000001</v>
      </c>
      <c r="I196">
        <v>16.792999999999999</v>
      </c>
      <c r="J196">
        <v>298.36900000000003</v>
      </c>
      <c r="K196">
        <v>304.64800000000002</v>
      </c>
      <c r="L196">
        <v>0.25</v>
      </c>
      <c r="M196">
        <v>1274.441</v>
      </c>
      <c r="N196">
        <v>228</v>
      </c>
      <c r="O196" t="s">
        <v>91</v>
      </c>
      <c r="P196" t="s">
        <v>50</v>
      </c>
      <c r="Q196">
        <v>2001</v>
      </c>
      <c r="R196">
        <v>2023</v>
      </c>
      <c r="S196">
        <v>22</v>
      </c>
      <c r="U196">
        <v>0.34061904582509955</v>
      </c>
      <c r="V196">
        <v>0.10604690077364705</v>
      </c>
      <c r="W196">
        <v>0.23411754643800695</v>
      </c>
      <c r="X196">
        <v>1.9170944825169157E-2</v>
      </c>
      <c r="Y196" t="s">
        <v>92</v>
      </c>
      <c r="Z196" t="s">
        <v>84</v>
      </c>
      <c r="AA196">
        <f>+AE196*10</f>
        <v>3500</v>
      </c>
      <c r="AB196">
        <f>+AF196*10</f>
        <v>5000</v>
      </c>
      <c r="AC196">
        <f>+AG196*10</f>
        <v>90</v>
      </c>
      <c r="AD196">
        <f t="shared" si="62"/>
        <v>8590</v>
      </c>
      <c r="AE196">
        <v>350</v>
      </c>
      <c r="AF196">
        <v>500</v>
      </c>
      <c r="AG196">
        <v>9</v>
      </c>
      <c r="AH196">
        <v>859</v>
      </c>
      <c r="AI196">
        <v>5.521460917862246</v>
      </c>
      <c r="AJ196">
        <v>3.0910424533583161</v>
      </c>
      <c r="AK196">
        <f t="shared" si="63"/>
        <v>14.849960077113552</v>
      </c>
      <c r="AL196">
        <f t="shared" si="64"/>
        <v>9.0583540149783008</v>
      </c>
      <c r="AM196">
        <f t="shared" si="65"/>
        <v>8.5171931914162382</v>
      </c>
      <c r="AN196">
        <f t="shared" si="66"/>
        <v>8.1605182474775049</v>
      </c>
      <c r="AO196">
        <f t="shared" si="67"/>
        <v>0.40745052386495928</v>
      </c>
      <c r="AP196">
        <f t="shared" si="68"/>
        <v>0.58207217694994184</v>
      </c>
      <c r="AQ196">
        <f t="shared" si="69"/>
        <v>1.0477299185098952E-2</v>
      </c>
      <c r="AR196">
        <f>+MATCH(O196,'[1]Return t - CEO t - NO'!B8)</f>
        <v>1</v>
      </c>
    </row>
    <row r="197" spans="1:44" x14ac:dyDescent="0.25">
      <c r="A197" t="s">
        <v>69</v>
      </c>
      <c r="B197">
        <v>2015</v>
      </c>
      <c r="C197">
        <v>42369</v>
      </c>
      <c r="D197">
        <v>5188.8090000000002</v>
      </c>
      <c r="E197">
        <f>+D197*[1]Valuta!$D$5</f>
        <v>45654.254867400006</v>
      </c>
      <c r="F197">
        <f t="shared" si="60"/>
        <v>45654254.867400005</v>
      </c>
      <c r="G197">
        <f t="shared" si="61"/>
        <v>17.636607366957545</v>
      </c>
      <c r="H197">
        <v>339.02600000000001</v>
      </c>
      <c r="I197">
        <v>2622.375</v>
      </c>
      <c r="J197">
        <v>468.73899999999998</v>
      </c>
      <c r="K197">
        <v>949.69799999999998</v>
      </c>
      <c r="L197">
        <v>0.53400000000000003</v>
      </c>
      <c r="M197">
        <v>1158.683</v>
      </c>
      <c r="N197">
        <v>228</v>
      </c>
      <c r="O197" t="s">
        <v>70</v>
      </c>
      <c r="P197" t="s">
        <v>45</v>
      </c>
      <c r="Q197">
        <v>1971</v>
      </c>
      <c r="R197">
        <v>2023</v>
      </c>
      <c r="S197">
        <v>52</v>
      </c>
      <c r="T197">
        <v>39031</v>
      </c>
      <c r="U197">
        <v>1.3826048739624688</v>
      </c>
      <c r="V197">
        <v>9.033653002066562E-2</v>
      </c>
      <c r="W197">
        <v>0.40454464249497057</v>
      </c>
      <c r="X197">
        <v>7.73502622217765</v>
      </c>
      <c r="Y197" t="s">
        <v>71</v>
      </c>
      <c r="Z197" t="s">
        <v>72</v>
      </c>
      <c r="AA197" s="1">
        <f>+AE197*[1]Valuta!$D$5</f>
        <v>4724.8482000000004</v>
      </c>
      <c r="AB197" s="1">
        <f>+AF197*[1]Valuta!$D$5</f>
        <v>3836.1896000000002</v>
      </c>
      <c r="AC197" s="1">
        <f>+AG197*[1]Valuta!$D$5</f>
        <v>17.597200000000001</v>
      </c>
      <c r="AD197" s="1">
        <f t="shared" si="62"/>
        <v>8578.6350000000002</v>
      </c>
      <c r="AE197">
        <v>537</v>
      </c>
      <c r="AF197">
        <v>436</v>
      </c>
      <c r="AG197">
        <v>2</v>
      </c>
      <c r="AH197">
        <v>975</v>
      </c>
      <c r="AI197">
        <v>6.280395838960195</v>
      </c>
      <c r="AJ197">
        <v>3.9512437185814275</v>
      </c>
      <c r="AK197">
        <f t="shared" si="63"/>
        <v>17.636607366957545</v>
      </c>
      <c r="AL197">
        <f t="shared" si="64"/>
        <v>9.0570300889166155</v>
      </c>
      <c r="AM197">
        <f t="shared" si="65"/>
        <v>8.2522348612678034</v>
      </c>
      <c r="AN197">
        <f t="shared" si="66"/>
        <v>8.4605907124276332</v>
      </c>
      <c r="AO197">
        <f t="shared" si="67"/>
        <v>0.55076923076923079</v>
      </c>
      <c r="AP197">
        <f t="shared" si="68"/>
        <v>0.44717948717948719</v>
      </c>
      <c r="AQ197">
        <f t="shared" si="69"/>
        <v>2.0512820512820513E-3</v>
      </c>
      <c r="AR197">
        <f>+MATCH(O197,'[1]Return t - CEO t - NO'!B49)</f>
        <v>1</v>
      </c>
    </row>
    <row r="198" spans="1:44" x14ac:dyDescent="0.25">
      <c r="A198" t="s">
        <v>111</v>
      </c>
      <c r="B198">
        <v>2016</v>
      </c>
      <c r="C198">
        <v>42735</v>
      </c>
      <c r="D198">
        <v>1070.5999999999999</v>
      </c>
      <c r="E198">
        <f>+D198*[1]Valuta!$D$6</f>
        <v>9255.9793599999994</v>
      </c>
      <c r="F198">
        <f t="shared" si="60"/>
        <v>9255979.3599999994</v>
      </c>
      <c r="G198">
        <f t="shared" si="61"/>
        <v>16.040780317948236</v>
      </c>
      <c r="H198">
        <v>782</v>
      </c>
      <c r="I198">
        <v>144.1</v>
      </c>
      <c r="J198">
        <v>-124.9</v>
      </c>
      <c r="K198">
        <v>-32.700000000000003</v>
      </c>
      <c r="L198">
        <v>0.56000000000000005</v>
      </c>
      <c r="M198">
        <v>271.2</v>
      </c>
      <c r="N198">
        <v>228</v>
      </c>
      <c r="O198" t="s">
        <v>112</v>
      </c>
      <c r="P198" t="s">
        <v>45</v>
      </c>
      <c r="Q198">
        <v>1996</v>
      </c>
      <c r="R198">
        <v>2023</v>
      </c>
      <c r="S198">
        <v>27</v>
      </c>
      <c r="T198">
        <v>38846</v>
      </c>
      <c r="U198">
        <v>-0.15971867007672635</v>
      </c>
      <c r="V198">
        <v>-0.11666355314776762</v>
      </c>
      <c r="W198">
        <v>-0.46054572271386435</v>
      </c>
      <c r="X198">
        <v>0.18427109974424552</v>
      </c>
      <c r="Y198" t="s">
        <v>113</v>
      </c>
      <c r="Z198" t="s">
        <v>68</v>
      </c>
      <c r="AA198" s="1">
        <f>+AE198*[1]Valuta!$D$6</f>
        <v>6613.884</v>
      </c>
      <c r="AB198" s="1">
        <f>+AF198*[1]Valuta!$D$6</f>
        <v>354.46960000000001</v>
      </c>
      <c r="AC198" s="1">
        <f>+AG198*[1]Valuta!$D$6</f>
        <v>1573.4992</v>
      </c>
      <c r="AD198" s="1">
        <f t="shared" si="62"/>
        <v>8541.8528000000006</v>
      </c>
      <c r="AE198">
        <v>765</v>
      </c>
      <c r="AF198">
        <v>41</v>
      </c>
      <c r="AG198">
        <v>182</v>
      </c>
      <c r="AH198">
        <v>988</v>
      </c>
      <c r="AI198">
        <v>6.3279367837291947</v>
      </c>
      <c r="AJ198">
        <v>3.2958368660043291</v>
      </c>
      <c r="AK198">
        <f t="shared" si="63"/>
        <v>16.040780317948236</v>
      </c>
      <c r="AL198">
        <f t="shared" si="64"/>
        <v>9.0527332187546872</v>
      </c>
      <c r="AM198">
        <f t="shared" si="65"/>
        <v>5.8706225877111269</v>
      </c>
      <c r="AN198">
        <f t="shared" si="66"/>
        <v>8.7969263548333547</v>
      </c>
      <c r="AO198">
        <f t="shared" si="67"/>
        <v>0.7742914979757084</v>
      </c>
      <c r="AP198">
        <f t="shared" si="68"/>
        <v>4.149797570850202E-2</v>
      </c>
      <c r="AQ198">
        <f t="shared" si="69"/>
        <v>0.18421052631578946</v>
      </c>
      <c r="AR198" t="e">
        <f>+MATCH(O198,'[1]Return t - CEO t - NO'!B567)</f>
        <v>#N/A</v>
      </c>
    </row>
    <row r="199" spans="1:44" x14ac:dyDescent="0.25">
      <c r="A199" t="s">
        <v>140</v>
      </c>
      <c r="B199">
        <v>2017</v>
      </c>
      <c r="C199">
        <v>43100</v>
      </c>
      <c r="D199">
        <v>12926.245999999999</v>
      </c>
      <c r="E199">
        <f t="shared" ref="E199:E207" si="70">+D199</f>
        <v>12926.245999999999</v>
      </c>
      <c r="F199">
        <f t="shared" si="60"/>
        <v>12926246</v>
      </c>
      <c r="G199">
        <f t="shared" si="61"/>
        <v>16.374770376033446</v>
      </c>
      <c r="H199">
        <v>7580.0590000000002</v>
      </c>
      <c r="I199">
        <v>1155.999</v>
      </c>
      <c r="J199">
        <v>2635.7020000000002</v>
      </c>
      <c r="K199">
        <v>3050.3879999999999</v>
      </c>
      <c r="L199">
        <v>1.1950000000000001</v>
      </c>
      <c r="M199">
        <v>10755.451999999999</v>
      </c>
      <c r="N199">
        <v>228</v>
      </c>
      <c r="O199" t="s">
        <v>141</v>
      </c>
      <c r="P199" t="s">
        <v>50</v>
      </c>
      <c r="Q199">
        <v>1991</v>
      </c>
      <c r="R199">
        <v>2023</v>
      </c>
      <c r="S199">
        <v>32</v>
      </c>
      <c r="T199">
        <v>39210</v>
      </c>
      <c r="U199">
        <v>0.3477152354618876</v>
      </c>
      <c r="V199">
        <v>0.20390312856493684</v>
      </c>
      <c r="W199">
        <v>0.24505729745249205</v>
      </c>
      <c r="X199">
        <v>0.15250527733359331</v>
      </c>
      <c r="Y199" t="s">
        <v>55</v>
      </c>
      <c r="Z199" t="s">
        <v>56</v>
      </c>
      <c r="AA199">
        <f t="shared" ref="AA199:AC207" si="71">+AE199*10</f>
        <v>4980</v>
      </c>
      <c r="AB199">
        <f t="shared" si="71"/>
        <v>1610</v>
      </c>
      <c r="AC199">
        <f t="shared" si="71"/>
        <v>1886</v>
      </c>
      <c r="AD199">
        <f t="shared" si="62"/>
        <v>8476</v>
      </c>
      <c r="AE199">
        <v>498</v>
      </c>
      <c r="AF199">
        <v>161</v>
      </c>
      <c r="AG199">
        <v>188.6</v>
      </c>
      <c r="AH199">
        <v>847.6</v>
      </c>
      <c r="AI199">
        <v>7.0859014643656106</v>
      </c>
      <c r="AJ199">
        <v>3.4657359027997265</v>
      </c>
      <c r="AK199">
        <f t="shared" si="63"/>
        <v>16.374770376033446</v>
      </c>
      <c r="AL199">
        <f t="shared" si="64"/>
        <v>9.0449939193881903</v>
      </c>
      <c r="AM199">
        <f t="shared" si="65"/>
        <v>7.383989457978509</v>
      </c>
      <c r="AN199">
        <f t="shared" si="66"/>
        <v>8.5131851700186978</v>
      </c>
      <c r="AO199">
        <f t="shared" si="67"/>
        <v>0.58754129306276548</v>
      </c>
      <c r="AP199">
        <f t="shared" si="68"/>
        <v>0.18994808872109487</v>
      </c>
      <c r="AQ199">
        <f t="shared" si="69"/>
        <v>0.22251061821613968</v>
      </c>
      <c r="AR199" t="e">
        <f>+MATCH(O199,'[1]Return t - CEO t - NO'!B582)</f>
        <v>#N/A</v>
      </c>
    </row>
    <row r="200" spans="1:44" x14ac:dyDescent="0.25">
      <c r="A200" t="s">
        <v>93</v>
      </c>
      <c r="B200">
        <v>2015</v>
      </c>
      <c r="C200">
        <v>42369</v>
      </c>
      <c r="D200">
        <v>7735.8649999999998</v>
      </c>
      <c r="E200">
        <f t="shared" si="70"/>
        <v>7735.8649999999998</v>
      </c>
      <c r="F200">
        <f t="shared" si="60"/>
        <v>7735865</v>
      </c>
      <c r="G200">
        <f t="shared" si="61"/>
        <v>15.861377865083991</v>
      </c>
      <c r="H200">
        <v>1574.3920000000001</v>
      </c>
      <c r="I200">
        <v>148.125</v>
      </c>
      <c r="J200">
        <v>536.14</v>
      </c>
      <c r="K200">
        <v>548.04999999999995</v>
      </c>
      <c r="L200">
        <v>0.215</v>
      </c>
      <c r="M200">
        <v>2625.2179999999998</v>
      </c>
      <c r="N200">
        <v>228</v>
      </c>
      <c r="O200" t="s">
        <v>94</v>
      </c>
      <c r="P200" t="s">
        <v>50</v>
      </c>
      <c r="Q200">
        <v>2004</v>
      </c>
      <c r="R200">
        <v>2023</v>
      </c>
      <c r="S200">
        <v>19</v>
      </c>
      <c r="T200">
        <v>39227</v>
      </c>
      <c r="U200">
        <v>0.34053780761081098</v>
      </c>
      <c r="V200">
        <v>6.930575960154424E-2</v>
      </c>
      <c r="W200">
        <v>0.20422684897025695</v>
      </c>
      <c r="X200">
        <v>9.4083938434646519E-2</v>
      </c>
      <c r="Y200" t="s">
        <v>95</v>
      </c>
      <c r="Z200" t="s">
        <v>84</v>
      </c>
      <c r="AA200">
        <f t="shared" si="71"/>
        <v>5140</v>
      </c>
      <c r="AB200">
        <f t="shared" si="71"/>
        <v>2510</v>
      </c>
      <c r="AC200">
        <f t="shared" si="71"/>
        <v>810</v>
      </c>
      <c r="AD200">
        <f t="shared" si="62"/>
        <v>8460</v>
      </c>
      <c r="AE200">
        <v>514</v>
      </c>
      <c r="AF200">
        <v>251</v>
      </c>
      <c r="AG200">
        <v>81</v>
      </c>
      <c r="AH200">
        <v>846</v>
      </c>
      <c r="AI200">
        <v>5.3706380281276624</v>
      </c>
      <c r="AJ200">
        <v>2.9444389791664403</v>
      </c>
      <c r="AK200">
        <f t="shared" si="63"/>
        <v>15.861377865083991</v>
      </c>
      <c r="AL200">
        <f t="shared" si="64"/>
        <v>9.0431044526002697</v>
      </c>
      <c r="AM200">
        <f t="shared" si="65"/>
        <v>7.8280380321258294</v>
      </c>
      <c r="AN200">
        <f t="shared" si="66"/>
        <v>8.5448083584492114</v>
      </c>
      <c r="AO200">
        <f t="shared" si="67"/>
        <v>0.60756501182033096</v>
      </c>
      <c r="AP200">
        <f t="shared" si="68"/>
        <v>0.29669030732860519</v>
      </c>
      <c r="AQ200">
        <f t="shared" si="69"/>
        <v>9.5744680851063829E-2</v>
      </c>
      <c r="AR200" t="e">
        <f>+MATCH(O200,'[1]Return t - CEO t - NO'!B544)</f>
        <v>#N/A</v>
      </c>
    </row>
    <row r="201" spans="1:44" x14ac:dyDescent="0.25">
      <c r="A201" t="s">
        <v>146</v>
      </c>
      <c r="B201">
        <v>2016</v>
      </c>
      <c r="C201">
        <v>42735</v>
      </c>
      <c r="D201">
        <v>7114.8</v>
      </c>
      <c r="E201">
        <f t="shared" si="70"/>
        <v>7114.8</v>
      </c>
      <c r="F201">
        <f t="shared" si="60"/>
        <v>7114800</v>
      </c>
      <c r="G201">
        <f t="shared" si="61"/>
        <v>15.77768767948346</v>
      </c>
      <c r="H201">
        <v>4192.3</v>
      </c>
      <c r="I201">
        <v>759.7</v>
      </c>
      <c r="J201">
        <v>987.7</v>
      </c>
      <c r="K201">
        <v>1295.8</v>
      </c>
      <c r="L201">
        <v>2.77</v>
      </c>
      <c r="M201">
        <v>6609.9</v>
      </c>
      <c r="N201">
        <v>228</v>
      </c>
      <c r="O201" t="s">
        <v>147</v>
      </c>
      <c r="P201" t="s">
        <v>50</v>
      </c>
      <c r="Q201">
        <v>1972</v>
      </c>
      <c r="R201">
        <v>2023</v>
      </c>
      <c r="S201">
        <v>51</v>
      </c>
      <c r="U201">
        <v>0.23559859742861913</v>
      </c>
      <c r="V201">
        <v>0.138823297914207</v>
      </c>
      <c r="W201">
        <v>0.14942737409037959</v>
      </c>
      <c r="X201">
        <v>0.18121317653793861</v>
      </c>
      <c r="Y201" t="s">
        <v>51</v>
      </c>
      <c r="Z201" t="s">
        <v>47</v>
      </c>
      <c r="AA201">
        <f t="shared" si="71"/>
        <v>4790</v>
      </c>
      <c r="AB201">
        <f t="shared" si="71"/>
        <v>2250</v>
      </c>
      <c r="AC201">
        <f t="shared" si="71"/>
        <v>1420</v>
      </c>
      <c r="AD201">
        <f t="shared" si="62"/>
        <v>8460</v>
      </c>
      <c r="AE201">
        <v>479</v>
      </c>
      <c r="AF201">
        <v>225</v>
      </c>
      <c r="AG201">
        <v>142</v>
      </c>
      <c r="AH201">
        <v>846</v>
      </c>
      <c r="AI201">
        <v>7.9266025991813844</v>
      </c>
      <c r="AJ201">
        <v>3.9318256327243257</v>
      </c>
      <c r="AK201">
        <f t="shared" si="63"/>
        <v>15.77768767948346</v>
      </c>
      <c r="AL201">
        <f t="shared" si="64"/>
        <v>9.0431044526002697</v>
      </c>
      <c r="AM201">
        <f t="shared" si="65"/>
        <v>7.718685495198466</v>
      </c>
      <c r="AN201">
        <f t="shared" si="66"/>
        <v>8.4742856904049617</v>
      </c>
      <c r="AO201">
        <f t="shared" si="67"/>
        <v>0.56619385342789597</v>
      </c>
      <c r="AP201">
        <f t="shared" si="68"/>
        <v>0.26595744680851063</v>
      </c>
      <c r="AQ201">
        <f t="shared" si="69"/>
        <v>0.16784869976359337</v>
      </c>
      <c r="AR201" t="e">
        <f>+MATCH(O201,'[1]Return t - CEO t - NO'!#REF!)</f>
        <v>#REF!</v>
      </c>
    </row>
    <row r="202" spans="1:44" x14ac:dyDescent="0.25">
      <c r="A202" t="s">
        <v>154</v>
      </c>
      <c r="B202">
        <v>2019</v>
      </c>
      <c r="C202">
        <v>43830</v>
      </c>
      <c r="D202">
        <v>633170</v>
      </c>
      <c r="E202">
        <f t="shared" si="70"/>
        <v>633170</v>
      </c>
      <c r="F202">
        <f t="shared" si="60"/>
        <v>633170000</v>
      </c>
      <c r="G202">
        <f t="shared" si="61"/>
        <v>20.266249506453288</v>
      </c>
      <c r="H202">
        <v>33346</v>
      </c>
      <c r="I202">
        <v>24048</v>
      </c>
      <c r="J202">
        <v>3732</v>
      </c>
      <c r="K202">
        <v>4044</v>
      </c>
      <c r="L202">
        <v>1.742</v>
      </c>
      <c r="M202">
        <v>87423</v>
      </c>
      <c r="N202">
        <v>228</v>
      </c>
      <c r="O202" t="s">
        <v>155</v>
      </c>
      <c r="P202" t="s">
        <v>50</v>
      </c>
      <c r="Q202">
        <v>1767</v>
      </c>
      <c r="R202">
        <v>2023</v>
      </c>
      <c r="S202">
        <v>256</v>
      </c>
      <c r="U202">
        <v>0.11191747136088287</v>
      </c>
      <c r="V202">
        <v>5.894151649635959E-3</v>
      </c>
      <c r="W202">
        <v>4.2688994886929066E-2</v>
      </c>
      <c r="X202">
        <v>0.72116595693636421</v>
      </c>
      <c r="Y202" t="s">
        <v>95</v>
      </c>
      <c r="Z202" t="s">
        <v>84</v>
      </c>
      <c r="AA202">
        <f t="shared" si="71"/>
        <v>6900</v>
      </c>
      <c r="AB202">
        <f t="shared" si="71"/>
        <v>0</v>
      </c>
      <c r="AC202">
        <f t="shared" si="71"/>
        <v>1540</v>
      </c>
      <c r="AD202">
        <f t="shared" si="62"/>
        <v>8440</v>
      </c>
      <c r="AE202">
        <v>690</v>
      </c>
      <c r="AF202">
        <v>0</v>
      </c>
      <c r="AG202">
        <v>154</v>
      </c>
      <c r="AH202">
        <v>844</v>
      </c>
      <c r="AI202">
        <v>7.4627891574124483</v>
      </c>
      <c r="AJ202">
        <v>5.5451774444795623</v>
      </c>
      <c r="AK202">
        <f t="shared" si="63"/>
        <v>20.266249506453288</v>
      </c>
      <c r="AL202">
        <f t="shared" si="64"/>
        <v>9.0407375875900033</v>
      </c>
      <c r="AM202" t="e">
        <f t="shared" si="65"/>
        <v>#NUM!</v>
      </c>
      <c r="AN202">
        <f t="shared" si="66"/>
        <v>8.8392766905853506</v>
      </c>
      <c r="AO202">
        <f t="shared" si="67"/>
        <v>0.81753554502369663</v>
      </c>
      <c r="AP202">
        <f t="shared" si="68"/>
        <v>0</v>
      </c>
      <c r="AQ202">
        <f t="shared" si="69"/>
        <v>0.18246445497630331</v>
      </c>
      <c r="AR202" t="e">
        <f>+MATCH(O202,'[1]Return t - CEO t - NO'!B628)</f>
        <v>#N/A</v>
      </c>
    </row>
    <row r="203" spans="1:44" x14ac:dyDescent="0.25">
      <c r="A203" t="s">
        <v>99</v>
      </c>
      <c r="B203">
        <v>2015</v>
      </c>
      <c r="C203">
        <v>42369</v>
      </c>
      <c r="D203">
        <v>14476.852999999999</v>
      </c>
      <c r="E203">
        <f t="shared" si="70"/>
        <v>14476.852999999999</v>
      </c>
      <c r="F203">
        <f t="shared" si="60"/>
        <v>14476853</v>
      </c>
      <c r="G203">
        <f t="shared" si="61"/>
        <v>16.488061587047188</v>
      </c>
      <c r="H203">
        <v>6195.5389999999998</v>
      </c>
      <c r="I203">
        <v>3051.9160000000002</v>
      </c>
      <c r="J203">
        <v>1426.4380000000001</v>
      </c>
      <c r="K203">
        <v>2058.2370000000001</v>
      </c>
      <c r="L203">
        <v>3.6280000000000001</v>
      </c>
      <c r="M203">
        <v>14361.403</v>
      </c>
      <c r="N203">
        <v>228</v>
      </c>
      <c r="O203" t="s">
        <v>100</v>
      </c>
      <c r="P203" t="s">
        <v>50</v>
      </c>
      <c r="Q203">
        <v>1904</v>
      </c>
      <c r="R203">
        <v>2023</v>
      </c>
      <c r="S203">
        <v>119</v>
      </c>
      <c r="U203">
        <v>0.23023630389543187</v>
      </c>
      <c r="V203">
        <v>9.8532326051801469E-2</v>
      </c>
      <c r="W203">
        <v>9.9324418373330239E-2</v>
      </c>
      <c r="X203">
        <v>0.49259894901799511</v>
      </c>
      <c r="Y203" t="s">
        <v>101</v>
      </c>
      <c r="Z203" t="s">
        <v>102</v>
      </c>
      <c r="AA203">
        <f t="shared" si="71"/>
        <v>4680</v>
      </c>
      <c r="AB203">
        <f t="shared" si="71"/>
        <v>3100</v>
      </c>
      <c r="AC203">
        <f t="shared" si="71"/>
        <v>650</v>
      </c>
      <c r="AD203">
        <f t="shared" si="62"/>
        <v>8430</v>
      </c>
      <c r="AE203">
        <v>468</v>
      </c>
      <c r="AF203">
        <v>310</v>
      </c>
      <c r="AG203">
        <v>65</v>
      </c>
      <c r="AH203">
        <v>843</v>
      </c>
      <c r="AI203">
        <v>8.1964368112350279</v>
      </c>
      <c r="AJ203">
        <v>4.7791234931115296</v>
      </c>
      <c r="AK203">
        <f t="shared" si="63"/>
        <v>16.488061587047188</v>
      </c>
      <c r="AL203">
        <f t="shared" si="64"/>
        <v>9.0395520509959013</v>
      </c>
      <c r="AM203">
        <f t="shared" si="65"/>
        <v>8.0391573904732372</v>
      </c>
      <c r="AN203">
        <f t="shared" si="66"/>
        <v>8.4510533889116921</v>
      </c>
      <c r="AO203">
        <f t="shared" si="67"/>
        <v>0.55516014234875444</v>
      </c>
      <c r="AP203">
        <f t="shared" si="68"/>
        <v>0.36773428232502964</v>
      </c>
      <c r="AQ203">
        <f t="shared" si="69"/>
        <v>7.7105575326215897E-2</v>
      </c>
      <c r="AR203" t="e">
        <f>+MATCH(O203,'[1]Return t - CEO t - NO'!B217)</f>
        <v>#N/A</v>
      </c>
    </row>
    <row r="204" spans="1:44" x14ac:dyDescent="0.25">
      <c r="A204" t="s">
        <v>146</v>
      </c>
      <c r="B204">
        <v>2019</v>
      </c>
      <c r="C204">
        <v>43830</v>
      </c>
      <c r="D204">
        <v>10867.4</v>
      </c>
      <c r="E204">
        <f t="shared" si="70"/>
        <v>10867.4</v>
      </c>
      <c r="F204">
        <f t="shared" si="60"/>
        <v>10867400</v>
      </c>
      <c r="G204">
        <f t="shared" si="61"/>
        <v>16.201278040054415</v>
      </c>
      <c r="H204">
        <v>5076.3999999999996</v>
      </c>
      <c r="I204">
        <v>2690</v>
      </c>
      <c r="J204">
        <v>1189.0999999999999</v>
      </c>
      <c r="K204">
        <v>1879.9</v>
      </c>
      <c r="L204">
        <v>4.53</v>
      </c>
      <c r="M204">
        <v>9346.2999999999993</v>
      </c>
      <c r="N204">
        <v>228</v>
      </c>
      <c r="O204" t="s">
        <v>147</v>
      </c>
      <c r="P204" t="s">
        <v>50</v>
      </c>
      <c r="Q204">
        <v>1972</v>
      </c>
      <c r="R204">
        <v>2023</v>
      </c>
      <c r="S204">
        <v>51</v>
      </c>
      <c r="U204">
        <v>0.23424080056733118</v>
      </c>
      <c r="V204">
        <v>0.1094189962640558</v>
      </c>
      <c r="W204">
        <v>0.12722681702919872</v>
      </c>
      <c r="X204">
        <v>0.52990308092348914</v>
      </c>
      <c r="Y204" t="s">
        <v>51</v>
      </c>
      <c r="Z204" t="s">
        <v>47</v>
      </c>
      <c r="AA204">
        <f t="shared" si="71"/>
        <v>5790</v>
      </c>
      <c r="AB204">
        <f t="shared" si="71"/>
        <v>1160</v>
      </c>
      <c r="AC204">
        <f t="shared" si="71"/>
        <v>1480</v>
      </c>
      <c r="AD204">
        <f t="shared" si="62"/>
        <v>8430</v>
      </c>
      <c r="AE204">
        <v>579</v>
      </c>
      <c r="AF204">
        <v>116</v>
      </c>
      <c r="AG204">
        <v>148</v>
      </c>
      <c r="AH204">
        <v>843</v>
      </c>
      <c r="AI204">
        <v>8.4184772184770793</v>
      </c>
      <c r="AJ204">
        <v>3.9318256327243257</v>
      </c>
      <c r="AK204">
        <f t="shared" si="63"/>
        <v>16.201278040054415</v>
      </c>
      <c r="AL204">
        <f t="shared" si="64"/>
        <v>9.0395520509959013</v>
      </c>
      <c r="AM204">
        <f t="shared" si="65"/>
        <v>7.0561752841004104</v>
      </c>
      <c r="AN204">
        <f t="shared" si="66"/>
        <v>8.6638875705670415</v>
      </c>
      <c r="AO204">
        <f t="shared" si="67"/>
        <v>0.68683274021352314</v>
      </c>
      <c r="AP204">
        <f t="shared" si="68"/>
        <v>0.13760379596678529</v>
      </c>
      <c r="AQ204">
        <f t="shared" si="69"/>
        <v>0.17556346381969157</v>
      </c>
      <c r="AR204" t="e">
        <f>+MATCH(O204,'[1]Return t - CEO t - NO'!#REF!)</f>
        <v>#REF!</v>
      </c>
    </row>
    <row r="205" spans="1:44" x14ac:dyDescent="0.25">
      <c r="A205" t="s">
        <v>169</v>
      </c>
      <c r="B205">
        <v>2021</v>
      </c>
      <c r="C205">
        <v>44561</v>
      </c>
      <c r="D205">
        <v>34193.707999999999</v>
      </c>
      <c r="E205">
        <f t="shared" si="70"/>
        <v>34193.707999999999</v>
      </c>
      <c r="F205">
        <f t="shared" si="60"/>
        <v>34193708</v>
      </c>
      <c r="G205">
        <f t="shared" si="61"/>
        <v>17.347552208498875</v>
      </c>
      <c r="H205">
        <v>18196.924999999999</v>
      </c>
      <c r="I205">
        <v>7409.4440000000004</v>
      </c>
      <c r="J205">
        <v>3547.672</v>
      </c>
      <c r="K205">
        <v>4800.0060000000003</v>
      </c>
      <c r="L205">
        <v>4.5910000000000002</v>
      </c>
      <c r="M205">
        <v>23073.279999999999</v>
      </c>
      <c r="N205">
        <v>228</v>
      </c>
      <c r="O205" t="s">
        <v>170</v>
      </c>
      <c r="P205" t="s">
        <v>50</v>
      </c>
      <c r="Q205">
        <v>1899</v>
      </c>
      <c r="R205">
        <v>2023</v>
      </c>
      <c r="S205">
        <v>124</v>
      </c>
      <c r="U205">
        <v>0.19495997263273879</v>
      </c>
      <c r="V205">
        <v>0.10375218739073283</v>
      </c>
      <c r="W205">
        <v>0.15375672639520693</v>
      </c>
      <c r="X205">
        <v>0.40718110340071195</v>
      </c>
      <c r="Y205" t="s">
        <v>55</v>
      </c>
      <c r="Z205" t="s">
        <v>56</v>
      </c>
      <c r="AA205">
        <f t="shared" si="71"/>
        <v>3560</v>
      </c>
      <c r="AB205">
        <f t="shared" si="71"/>
        <v>4600</v>
      </c>
      <c r="AC205">
        <f t="shared" si="71"/>
        <v>199</v>
      </c>
      <c r="AD205">
        <f t="shared" si="62"/>
        <v>8359</v>
      </c>
      <c r="AE205">
        <v>356</v>
      </c>
      <c r="AF205">
        <v>460</v>
      </c>
      <c r="AG205">
        <v>19.899999999999999</v>
      </c>
      <c r="AH205">
        <v>835.9</v>
      </c>
      <c r="AI205">
        <v>8.4318531442492226</v>
      </c>
      <c r="AJ205">
        <v>4.8202815656050371</v>
      </c>
      <c r="AK205">
        <f t="shared" si="63"/>
        <v>17.347552208498875</v>
      </c>
      <c r="AL205">
        <f t="shared" si="64"/>
        <v>9.0310940816991554</v>
      </c>
      <c r="AM205">
        <f t="shared" si="65"/>
        <v>8.4338115824771869</v>
      </c>
      <c r="AN205">
        <f t="shared" si="66"/>
        <v>8.1775158238460754</v>
      </c>
      <c r="AO205">
        <f t="shared" si="67"/>
        <v>0.425888264146429</v>
      </c>
      <c r="AP205">
        <f t="shared" si="68"/>
        <v>0.55030506041392513</v>
      </c>
      <c r="AQ205">
        <f t="shared" si="69"/>
        <v>2.3806675439645892E-2</v>
      </c>
      <c r="AR205" t="e">
        <f>+MATCH(O205,'[1]Return t - CEO t - NO'!B347)</f>
        <v>#N/A</v>
      </c>
    </row>
    <row r="206" spans="1:44" x14ac:dyDescent="0.25">
      <c r="A206" t="s">
        <v>169</v>
      </c>
      <c r="B206">
        <v>2022</v>
      </c>
      <c r="C206">
        <v>44926</v>
      </c>
      <c r="D206">
        <v>37061.660000000003</v>
      </c>
      <c r="E206">
        <f t="shared" si="70"/>
        <v>37061.660000000003</v>
      </c>
      <c r="F206">
        <f t="shared" si="60"/>
        <v>37061660</v>
      </c>
      <c r="G206">
        <f t="shared" si="61"/>
        <v>17.428093570047164</v>
      </c>
      <c r="H206">
        <v>19708.71</v>
      </c>
      <c r="I206">
        <v>7089.4939999999997</v>
      </c>
      <c r="J206">
        <v>4276.6639999999998</v>
      </c>
      <c r="K206">
        <v>5602.7030000000004</v>
      </c>
      <c r="L206">
        <v>4.4429999999999996</v>
      </c>
      <c r="M206">
        <v>26645.877</v>
      </c>
      <c r="N206">
        <v>228</v>
      </c>
      <c r="O206" t="s">
        <v>170</v>
      </c>
      <c r="P206" t="s">
        <v>50</v>
      </c>
      <c r="Q206">
        <v>1899</v>
      </c>
      <c r="R206">
        <v>2023</v>
      </c>
      <c r="S206">
        <v>124</v>
      </c>
      <c r="U206">
        <v>0.21699360333578402</v>
      </c>
      <c r="V206">
        <v>0.11539321228460893</v>
      </c>
      <c r="W206">
        <v>0.16050002782794501</v>
      </c>
      <c r="X206">
        <v>0.35971375092535229</v>
      </c>
      <c r="Y206" t="s">
        <v>55</v>
      </c>
      <c r="Z206" t="s">
        <v>56</v>
      </c>
      <c r="AA206">
        <f t="shared" si="71"/>
        <v>3520</v>
      </c>
      <c r="AB206">
        <f t="shared" si="71"/>
        <v>4600</v>
      </c>
      <c r="AC206">
        <f t="shared" si="71"/>
        <v>199</v>
      </c>
      <c r="AD206">
        <f t="shared" si="62"/>
        <v>8319</v>
      </c>
      <c r="AE206">
        <v>352</v>
      </c>
      <c r="AF206">
        <v>460</v>
      </c>
      <c r="AG206">
        <v>19.899999999999999</v>
      </c>
      <c r="AH206">
        <v>831.9</v>
      </c>
      <c r="AI206">
        <v>8.3990851029359082</v>
      </c>
      <c r="AJ206">
        <v>4.8202815656050371</v>
      </c>
      <c r="AK206">
        <f t="shared" si="63"/>
        <v>17.428093570047164</v>
      </c>
      <c r="AL206">
        <f t="shared" si="64"/>
        <v>9.0262973342838873</v>
      </c>
      <c r="AM206">
        <f t="shared" si="65"/>
        <v>8.4338115824771869</v>
      </c>
      <c r="AN206">
        <f t="shared" si="66"/>
        <v>8.1662162685921427</v>
      </c>
      <c r="AO206">
        <f t="shared" si="67"/>
        <v>0.42312777978122368</v>
      </c>
      <c r="AP206">
        <f t="shared" si="68"/>
        <v>0.55295107585046277</v>
      </c>
      <c r="AQ206">
        <f t="shared" si="69"/>
        <v>2.39211443683135E-2</v>
      </c>
      <c r="AR206" t="e">
        <f>+MATCH(O206,'[1]Return t - CEO t - NO'!B346)</f>
        <v>#N/A</v>
      </c>
    </row>
    <row r="207" spans="1:44" x14ac:dyDescent="0.25">
      <c r="A207" t="s">
        <v>59</v>
      </c>
      <c r="B207">
        <v>2022</v>
      </c>
      <c r="C207">
        <v>44926</v>
      </c>
      <c r="D207">
        <v>6950.5119999999997</v>
      </c>
      <c r="E207">
        <f t="shared" si="70"/>
        <v>6950.5119999999997</v>
      </c>
      <c r="F207">
        <f t="shared" si="60"/>
        <v>6950512</v>
      </c>
      <c r="G207">
        <f t="shared" si="61"/>
        <v>15.754325883892291</v>
      </c>
      <c r="H207">
        <v>5449.6080000000002</v>
      </c>
      <c r="I207">
        <v>192.608</v>
      </c>
      <c r="J207">
        <v>-951.35599999999999</v>
      </c>
      <c r="K207">
        <v>-779.87300000000005</v>
      </c>
      <c r="L207">
        <v>0.57099999999999995</v>
      </c>
      <c r="M207">
        <v>914.85299999999995</v>
      </c>
      <c r="N207">
        <v>228</v>
      </c>
      <c r="O207" t="s">
        <v>60</v>
      </c>
      <c r="P207" t="s">
        <v>50</v>
      </c>
      <c r="Q207">
        <v>1927</v>
      </c>
      <c r="R207">
        <v>2023</v>
      </c>
      <c r="S207">
        <v>96</v>
      </c>
      <c r="U207">
        <v>-0.17457329040914502</v>
      </c>
      <c r="V207">
        <v>-0.13687567189294833</v>
      </c>
      <c r="W207">
        <v>-1.0399003992991225</v>
      </c>
      <c r="X207">
        <v>3.5343459566266049E-2</v>
      </c>
      <c r="Y207" t="s">
        <v>51</v>
      </c>
      <c r="Z207" t="s">
        <v>47</v>
      </c>
      <c r="AA207">
        <f t="shared" si="71"/>
        <v>4340</v>
      </c>
      <c r="AB207">
        <f t="shared" si="71"/>
        <v>3650</v>
      </c>
      <c r="AC207">
        <f t="shared" si="71"/>
        <v>290</v>
      </c>
      <c r="AD207">
        <f t="shared" si="62"/>
        <v>8280</v>
      </c>
      <c r="AE207">
        <v>434</v>
      </c>
      <c r="AF207">
        <v>365</v>
      </c>
      <c r="AG207">
        <v>29</v>
      </c>
      <c r="AH207">
        <v>828</v>
      </c>
      <c r="AI207">
        <v>6.3473892096560105</v>
      </c>
      <c r="AJ207">
        <v>4.5643481914678361</v>
      </c>
      <c r="AK207">
        <f t="shared" si="63"/>
        <v>15.754325883892291</v>
      </c>
      <c r="AL207">
        <f t="shared" si="64"/>
        <v>9.0215982473793055</v>
      </c>
      <c r="AM207">
        <f t="shared" si="65"/>
        <v>8.2024824465765374</v>
      </c>
      <c r="AN207">
        <f t="shared" si="66"/>
        <v>8.375629627094451</v>
      </c>
      <c r="AO207">
        <f t="shared" si="67"/>
        <v>0.52415458937198067</v>
      </c>
      <c r="AP207">
        <f t="shared" si="68"/>
        <v>0.44082125603864736</v>
      </c>
      <c r="AQ207">
        <f t="shared" si="69"/>
        <v>3.5024154589371984E-2</v>
      </c>
      <c r="AR207" t="e">
        <f>+MATCH(O207,'[1]Return t - CEO t - NO'!B402)</f>
        <v>#N/A</v>
      </c>
    </row>
    <row r="208" spans="1:44" x14ac:dyDescent="0.25">
      <c r="A208" t="s">
        <v>144</v>
      </c>
      <c r="B208">
        <v>2019</v>
      </c>
      <c r="C208">
        <v>43830</v>
      </c>
      <c r="D208">
        <v>2301.6999999999998</v>
      </c>
      <c r="E208">
        <f>+D208*[1]Valuta!$D$9</f>
        <v>20295.46992</v>
      </c>
      <c r="F208">
        <f t="shared" si="60"/>
        <v>20295469.919999998</v>
      </c>
      <c r="G208">
        <f t="shared" si="61"/>
        <v>16.825908262458618</v>
      </c>
      <c r="H208">
        <v>637.1</v>
      </c>
      <c r="I208">
        <v>792.2</v>
      </c>
      <c r="J208">
        <v>285.89999999999998</v>
      </c>
      <c r="K208">
        <v>608.20000000000005</v>
      </c>
      <c r="L208">
        <v>1.256</v>
      </c>
      <c r="M208">
        <v>930.8</v>
      </c>
      <c r="N208">
        <v>228</v>
      </c>
      <c r="O208" t="s">
        <v>145</v>
      </c>
      <c r="P208" t="s">
        <v>45</v>
      </c>
      <c r="Q208">
        <v>1991</v>
      </c>
      <c r="R208">
        <v>2023</v>
      </c>
      <c r="S208">
        <v>32</v>
      </c>
      <c r="T208">
        <v>34107</v>
      </c>
      <c r="U208">
        <v>0.44875215821692038</v>
      </c>
      <c r="V208">
        <v>0.12421253855845679</v>
      </c>
      <c r="W208">
        <v>0.30715513536742584</v>
      </c>
      <c r="X208">
        <v>1.2434468686234501</v>
      </c>
      <c r="Y208" t="s">
        <v>71</v>
      </c>
      <c r="Z208" t="s">
        <v>72</v>
      </c>
      <c r="AA208" s="1">
        <f>+AE208*[1]Valuta!$D$9</f>
        <v>4708.5983999999999</v>
      </c>
      <c r="AB208" s="1">
        <f>+AF208*[1]Valuta!$D$9</f>
        <v>1737.0672000000002</v>
      </c>
      <c r="AC208" s="1">
        <f>+AG208*[1]Valuta!$D$9</f>
        <v>1816.4256</v>
      </c>
      <c r="AD208" s="1">
        <f t="shared" si="62"/>
        <v>8262.0912000000008</v>
      </c>
      <c r="AE208">
        <v>534</v>
      </c>
      <c r="AF208">
        <v>197</v>
      </c>
      <c r="AG208">
        <v>206</v>
      </c>
      <c r="AH208">
        <v>937</v>
      </c>
      <c r="AI208">
        <v>7.1356873470281439</v>
      </c>
      <c r="AJ208">
        <v>3.4657359027997265</v>
      </c>
      <c r="AK208">
        <f t="shared" si="63"/>
        <v>16.825908262458618</v>
      </c>
      <c r="AL208">
        <f t="shared" si="64"/>
        <v>9.0194330063852561</v>
      </c>
      <c r="AM208">
        <f t="shared" si="65"/>
        <v>7.4599534528848226</v>
      </c>
      <c r="AN208">
        <f t="shared" si="66"/>
        <v>8.4571455631070283</v>
      </c>
      <c r="AO208">
        <f t="shared" si="67"/>
        <v>0.56990394877267869</v>
      </c>
      <c r="AP208">
        <f t="shared" si="68"/>
        <v>0.21024546424759871</v>
      </c>
      <c r="AQ208">
        <f t="shared" si="69"/>
        <v>0.21985058697972251</v>
      </c>
      <c r="AR208" t="e">
        <f>+MATCH(O208,'[1]Return t - CEO t - NO'!B508)</f>
        <v>#N/A</v>
      </c>
    </row>
    <row r="209" spans="1:44" x14ac:dyDescent="0.25">
      <c r="A209" t="s">
        <v>171</v>
      </c>
      <c r="B209">
        <v>2022</v>
      </c>
      <c r="C209">
        <v>44926</v>
      </c>
      <c r="D209">
        <v>1083.3399999999999</v>
      </c>
      <c r="E209">
        <f>+D209</f>
        <v>1083.3399999999999</v>
      </c>
      <c r="F209">
        <f t="shared" si="60"/>
        <v>1083340</v>
      </c>
      <c r="G209">
        <f t="shared" si="61"/>
        <v>13.89555941946503</v>
      </c>
      <c r="H209">
        <v>493.03100000000001</v>
      </c>
      <c r="I209">
        <v>216.53700000000001</v>
      </c>
      <c r="J209">
        <v>32.49</v>
      </c>
      <c r="K209">
        <v>67.94</v>
      </c>
      <c r="L209">
        <v>0.33900000000000002</v>
      </c>
      <c r="M209">
        <v>948.96799999999996</v>
      </c>
      <c r="N209">
        <v>228</v>
      </c>
      <c r="O209" t="s">
        <v>172</v>
      </c>
      <c r="P209" t="s">
        <v>50</v>
      </c>
      <c r="Q209">
        <v>1984</v>
      </c>
      <c r="R209">
        <v>2023</v>
      </c>
      <c r="S209">
        <v>39</v>
      </c>
      <c r="U209">
        <v>6.5898493198196462E-2</v>
      </c>
      <c r="V209">
        <v>2.9990584673325091E-2</v>
      </c>
      <c r="W209">
        <v>3.4237192402694301E-2</v>
      </c>
      <c r="X209">
        <v>0.43919550697623477</v>
      </c>
      <c r="Y209" t="s">
        <v>98</v>
      </c>
      <c r="Z209" t="s">
        <v>68</v>
      </c>
      <c r="AA209">
        <f>+AE209*10</f>
        <v>2670</v>
      </c>
      <c r="AB209">
        <f>+AF209*10</f>
        <v>2200</v>
      </c>
      <c r="AC209">
        <f>+AG209*10</f>
        <v>3390</v>
      </c>
      <c r="AD209">
        <f t="shared" si="62"/>
        <v>8260</v>
      </c>
      <c r="AE209">
        <v>267</v>
      </c>
      <c r="AF209">
        <v>220</v>
      </c>
      <c r="AG209">
        <v>339</v>
      </c>
      <c r="AH209">
        <v>826</v>
      </c>
      <c r="AI209">
        <v>5.8260001073804499</v>
      </c>
      <c r="AJ209">
        <v>3.6635616461296463</v>
      </c>
      <c r="AK209">
        <f t="shared" si="63"/>
        <v>13.89555941946503</v>
      </c>
      <c r="AL209">
        <f t="shared" si="64"/>
        <v>9.0191798665150245</v>
      </c>
      <c r="AM209">
        <f t="shared" si="65"/>
        <v>7.696212639346407</v>
      </c>
      <c r="AN209">
        <f t="shared" si="66"/>
        <v>7.8898337513942955</v>
      </c>
      <c r="AO209">
        <f t="shared" si="67"/>
        <v>0.32324455205811137</v>
      </c>
      <c r="AP209">
        <f t="shared" si="68"/>
        <v>0.26634382566585957</v>
      </c>
      <c r="AQ209">
        <f t="shared" si="69"/>
        <v>0.41041162227602906</v>
      </c>
      <c r="AR209" t="e">
        <f>+MATCH(O209,'[1]Return t - CEO t - NO'!B545)</f>
        <v>#N/A</v>
      </c>
    </row>
    <row r="210" spans="1:44" x14ac:dyDescent="0.25">
      <c r="A210" t="s">
        <v>111</v>
      </c>
      <c r="B210">
        <v>2018</v>
      </c>
      <c r="C210">
        <v>43465</v>
      </c>
      <c r="D210">
        <v>357.3</v>
      </c>
      <c r="E210">
        <f>+D210*[1]Valuta!$D$8</f>
        <v>3105.3300300000001</v>
      </c>
      <c r="F210">
        <f t="shared" si="60"/>
        <v>3105330.0300000003</v>
      </c>
      <c r="G210">
        <f t="shared" si="61"/>
        <v>14.948630557556422</v>
      </c>
      <c r="H210">
        <v>106.7</v>
      </c>
      <c r="I210">
        <v>108.6</v>
      </c>
      <c r="J210">
        <v>-66</v>
      </c>
      <c r="K210">
        <v>-4.4000000000000004</v>
      </c>
      <c r="L210">
        <v>0.40699999999999997</v>
      </c>
      <c r="M210">
        <v>221.2</v>
      </c>
      <c r="N210">
        <v>228</v>
      </c>
      <c r="O210" t="s">
        <v>112</v>
      </c>
      <c r="P210" t="s">
        <v>45</v>
      </c>
      <c r="Q210">
        <v>1996</v>
      </c>
      <c r="R210">
        <v>2023</v>
      </c>
      <c r="S210">
        <v>27</v>
      </c>
      <c r="T210">
        <v>38846</v>
      </c>
      <c r="U210">
        <v>-0.61855670103092786</v>
      </c>
      <c r="V210">
        <v>-0.18471872376154491</v>
      </c>
      <c r="W210">
        <v>-0.29837251356238698</v>
      </c>
      <c r="X210">
        <v>1.0178069353327084</v>
      </c>
      <c r="Y210" t="s">
        <v>113</v>
      </c>
      <c r="Z210" t="s">
        <v>68</v>
      </c>
      <c r="AA210" s="1">
        <f>+AE210*[1]Valuta!$D$8</f>
        <v>6961.5711000000001</v>
      </c>
      <c r="AB210" s="1">
        <f>+AF210*[1]Valuta!$D$8</f>
        <v>-391.09950000000003</v>
      </c>
      <c r="AC210" s="1">
        <f>+AG210*[1]Valuta!$D$8</f>
        <v>1686.0734</v>
      </c>
      <c r="AD210" s="1">
        <f t="shared" si="62"/>
        <v>8256.5450000000001</v>
      </c>
      <c r="AE210">
        <v>801</v>
      </c>
      <c r="AF210">
        <v>-45</v>
      </c>
      <c r="AG210">
        <v>194</v>
      </c>
      <c r="AH210">
        <v>950</v>
      </c>
      <c r="AI210">
        <v>6.0088131854425946</v>
      </c>
      <c r="AJ210">
        <v>3.2958368660043291</v>
      </c>
      <c r="AK210">
        <f t="shared" si="63"/>
        <v>14.948630557556422</v>
      </c>
      <c r="AL210">
        <f t="shared" si="64"/>
        <v>9.0187614981395079</v>
      </c>
      <c r="AM210" t="e">
        <f t="shared" si="65"/>
        <v>#NUM!</v>
      </c>
      <c r="AN210">
        <f t="shared" si="66"/>
        <v>8.8481604606132809</v>
      </c>
      <c r="AO210">
        <f t="shared" si="67"/>
        <v>0.84315789473684211</v>
      </c>
      <c r="AP210">
        <f t="shared" si="68"/>
        <v>-4.736842105263158E-2</v>
      </c>
      <c r="AQ210">
        <f t="shared" si="69"/>
        <v>0.20421052631578948</v>
      </c>
      <c r="AR210" t="e">
        <f>+MATCH(O210,'[1]Return t - CEO t - NO'!B565)</f>
        <v>#N/A</v>
      </c>
    </row>
    <row r="211" spans="1:44" x14ac:dyDescent="0.25">
      <c r="A211" t="s">
        <v>142</v>
      </c>
      <c r="B211">
        <v>2016</v>
      </c>
      <c r="C211">
        <v>42735</v>
      </c>
      <c r="D211">
        <v>21196</v>
      </c>
      <c r="E211">
        <f>+D211</f>
        <v>21196</v>
      </c>
      <c r="F211">
        <f t="shared" si="60"/>
        <v>21196000</v>
      </c>
      <c r="G211">
        <f t="shared" si="61"/>
        <v>16.86932304259479</v>
      </c>
      <c r="H211">
        <v>6691</v>
      </c>
      <c r="I211">
        <v>3807</v>
      </c>
      <c r="J211">
        <v>487</v>
      </c>
      <c r="K211">
        <v>919</v>
      </c>
      <c r="L211">
        <v>6.9630000000000001</v>
      </c>
      <c r="M211">
        <v>15845</v>
      </c>
      <c r="N211">
        <v>228</v>
      </c>
      <c r="O211" t="s">
        <v>143</v>
      </c>
      <c r="P211" t="s">
        <v>50</v>
      </c>
      <c r="Q211">
        <v>1814</v>
      </c>
      <c r="R211">
        <v>2023</v>
      </c>
      <c r="S211">
        <v>209</v>
      </c>
      <c r="U211">
        <v>7.2784337169331942E-2</v>
      </c>
      <c r="V211">
        <v>2.2976033213813928E-2</v>
      </c>
      <c r="W211">
        <v>3.0735247712212053E-2</v>
      </c>
      <c r="X211">
        <v>0.56897324764609181</v>
      </c>
      <c r="Y211" t="s">
        <v>51</v>
      </c>
      <c r="Z211" t="s">
        <v>47</v>
      </c>
      <c r="AA211">
        <f t="shared" ref="AA211:AC215" si="72">+AE211*10</f>
        <v>6500</v>
      </c>
      <c r="AB211">
        <f t="shared" si="72"/>
        <v>870</v>
      </c>
      <c r="AC211">
        <f t="shared" si="72"/>
        <v>840</v>
      </c>
      <c r="AD211">
        <f t="shared" si="62"/>
        <v>8210</v>
      </c>
      <c r="AE211">
        <v>650</v>
      </c>
      <c r="AF211">
        <v>87</v>
      </c>
      <c r="AG211">
        <v>84</v>
      </c>
      <c r="AH211">
        <v>821</v>
      </c>
      <c r="AI211">
        <v>8.8483656949425473</v>
      </c>
      <c r="AJ211">
        <v>5.3423342519648109</v>
      </c>
      <c r="AK211">
        <f t="shared" si="63"/>
        <v>16.86932304259479</v>
      </c>
      <c r="AL211">
        <f t="shared" si="64"/>
        <v>9.0131082024464746</v>
      </c>
      <c r="AM211">
        <f t="shared" si="65"/>
        <v>6.7684932116486296</v>
      </c>
      <c r="AN211">
        <f t="shared" si="66"/>
        <v>8.7795574558837277</v>
      </c>
      <c r="AO211">
        <f t="shared" si="67"/>
        <v>0.79171741778319127</v>
      </c>
      <c r="AP211">
        <f t="shared" si="68"/>
        <v>0.10596833130328867</v>
      </c>
      <c r="AQ211">
        <f t="shared" si="69"/>
        <v>0.1023142509135201</v>
      </c>
      <c r="AR211" t="e">
        <f>+MATCH(O211,'[1]Return t - CEO t - NO'!B344)</f>
        <v>#N/A</v>
      </c>
    </row>
    <row r="212" spans="1:44" x14ac:dyDescent="0.25">
      <c r="A212" t="s">
        <v>154</v>
      </c>
      <c r="B212">
        <v>2018</v>
      </c>
      <c r="C212">
        <v>43465</v>
      </c>
      <c r="D212">
        <v>577476</v>
      </c>
      <c r="E212">
        <f>+D212</f>
        <v>577476</v>
      </c>
      <c r="F212">
        <f t="shared" si="60"/>
        <v>577476000</v>
      </c>
      <c r="G212">
        <f t="shared" si="61"/>
        <v>20.17417744105509</v>
      </c>
      <c r="H212">
        <v>32816</v>
      </c>
      <c r="I212">
        <v>22848</v>
      </c>
      <c r="J212">
        <v>3605</v>
      </c>
      <c r="K212">
        <v>3817</v>
      </c>
      <c r="L212">
        <v>1.7649999999999999</v>
      </c>
      <c r="M212">
        <v>40413</v>
      </c>
      <c r="N212">
        <v>228</v>
      </c>
      <c r="O212" t="s">
        <v>155</v>
      </c>
      <c r="P212" t="s">
        <v>50</v>
      </c>
      <c r="Q212">
        <v>1767</v>
      </c>
      <c r="R212">
        <v>2023</v>
      </c>
      <c r="S212">
        <v>256</v>
      </c>
      <c r="U212">
        <v>0.10985494880546075</v>
      </c>
      <c r="V212">
        <v>6.2426836786290685E-3</v>
      </c>
      <c r="W212">
        <v>8.920396901986985E-2</v>
      </c>
      <c r="X212">
        <v>0.69624573378839594</v>
      </c>
      <c r="Y212" t="s">
        <v>95</v>
      </c>
      <c r="Z212" t="s">
        <v>84</v>
      </c>
      <c r="AA212">
        <f t="shared" si="72"/>
        <v>6760</v>
      </c>
      <c r="AB212">
        <f t="shared" si="72"/>
        <v>0</v>
      </c>
      <c r="AC212">
        <f t="shared" si="72"/>
        <v>1440</v>
      </c>
      <c r="AD212">
        <f t="shared" si="62"/>
        <v>8200</v>
      </c>
      <c r="AE212">
        <v>676</v>
      </c>
      <c r="AF212">
        <v>0</v>
      </c>
      <c r="AG212">
        <v>144</v>
      </c>
      <c r="AH212">
        <v>820</v>
      </c>
      <c r="AI212">
        <v>7.475905969367397</v>
      </c>
      <c r="AJ212">
        <v>5.5451774444795623</v>
      </c>
      <c r="AK212">
        <f t="shared" si="63"/>
        <v>20.17417744105509</v>
      </c>
      <c r="AL212">
        <f t="shared" si="64"/>
        <v>9.0118894332523443</v>
      </c>
      <c r="AM212" t="e">
        <f t="shared" si="65"/>
        <v>#NUM!</v>
      </c>
      <c r="AN212">
        <f t="shared" si="66"/>
        <v>8.8187781690370102</v>
      </c>
      <c r="AO212">
        <f t="shared" si="67"/>
        <v>0.82439024390243898</v>
      </c>
      <c r="AP212">
        <f t="shared" si="68"/>
        <v>0</v>
      </c>
      <c r="AQ212">
        <f t="shared" si="69"/>
        <v>0.17560975609756097</v>
      </c>
      <c r="AR212" t="e">
        <f>+MATCH(O212,'[1]Return t - CEO t - NO'!B629)</f>
        <v>#N/A</v>
      </c>
    </row>
    <row r="213" spans="1:44" x14ac:dyDescent="0.25">
      <c r="A213" t="s">
        <v>154</v>
      </c>
      <c r="B213">
        <v>2017</v>
      </c>
      <c r="C213">
        <v>43100</v>
      </c>
      <c r="D213">
        <v>568943</v>
      </c>
      <c r="E213">
        <f>+D213</f>
        <v>568943</v>
      </c>
      <c r="F213">
        <f t="shared" si="60"/>
        <v>568943000</v>
      </c>
      <c r="G213">
        <f t="shared" si="61"/>
        <v>20.159290811325754</v>
      </c>
      <c r="H213">
        <v>30733</v>
      </c>
      <c r="I213">
        <v>21054</v>
      </c>
      <c r="J213">
        <v>3380</v>
      </c>
      <c r="K213">
        <v>3758</v>
      </c>
      <c r="L213">
        <v>1.7949999999999999</v>
      </c>
      <c r="M213">
        <v>46465</v>
      </c>
      <c r="N213">
        <v>228</v>
      </c>
      <c r="O213" t="s">
        <v>155</v>
      </c>
      <c r="P213" t="s">
        <v>50</v>
      </c>
      <c r="Q213">
        <v>1767</v>
      </c>
      <c r="R213">
        <v>2023</v>
      </c>
      <c r="S213">
        <v>256</v>
      </c>
      <c r="U213">
        <v>0.10997950086226532</v>
      </c>
      <c r="V213">
        <v>5.9408411738961549E-3</v>
      </c>
      <c r="W213">
        <v>7.2742924782094043E-2</v>
      </c>
      <c r="X213">
        <v>0.68506166010477332</v>
      </c>
      <c r="Y213" t="s">
        <v>95</v>
      </c>
      <c r="Z213" t="s">
        <v>84</v>
      </c>
      <c r="AA213">
        <f t="shared" si="72"/>
        <v>6880</v>
      </c>
      <c r="AB213">
        <f t="shared" si="72"/>
        <v>0</v>
      </c>
      <c r="AC213">
        <f t="shared" si="72"/>
        <v>1310</v>
      </c>
      <c r="AD213">
        <f t="shared" si="62"/>
        <v>8190</v>
      </c>
      <c r="AE213">
        <v>688</v>
      </c>
      <c r="AF213">
        <v>0</v>
      </c>
      <c r="AG213">
        <v>131</v>
      </c>
      <c r="AH213">
        <v>819</v>
      </c>
      <c r="AI213">
        <v>7.4927603009223791</v>
      </c>
      <c r="AJ213">
        <v>5.5451774444795623</v>
      </c>
      <c r="AK213">
        <f t="shared" si="63"/>
        <v>20.159290811325754</v>
      </c>
      <c r="AL213">
        <f t="shared" si="64"/>
        <v>9.0106691768471148</v>
      </c>
      <c r="AM213" t="e">
        <f t="shared" si="65"/>
        <v>#NUM!</v>
      </c>
      <c r="AN213">
        <f t="shared" si="66"/>
        <v>8.8363739309273885</v>
      </c>
      <c r="AO213">
        <f t="shared" si="67"/>
        <v>0.84004884004884006</v>
      </c>
      <c r="AP213">
        <f t="shared" si="68"/>
        <v>0</v>
      </c>
      <c r="AQ213">
        <f t="shared" si="69"/>
        <v>0.15995115995115994</v>
      </c>
      <c r="AR213" t="e">
        <f>+MATCH(O213,'[1]Return t - CEO t - NO'!B630)</f>
        <v>#N/A</v>
      </c>
    </row>
    <row r="214" spans="1:44" x14ac:dyDescent="0.25">
      <c r="A214" t="s">
        <v>160</v>
      </c>
      <c r="B214">
        <v>2020</v>
      </c>
      <c r="C214">
        <v>44196</v>
      </c>
      <c r="D214">
        <v>9147</v>
      </c>
      <c r="E214">
        <f>+D214</f>
        <v>9147</v>
      </c>
      <c r="F214">
        <f t="shared" si="60"/>
        <v>9147000</v>
      </c>
      <c r="G214">
        <f t="shared" si="61"/>
        <v>16.028936514638502</v>
      </c>
      <c r="H214">
        <v>3657</v>
      </c>
      <c r="I214">
        <v>1061</v>
      </c>
      <c r="J214">
        <v>-63</v>
      </c>
      <c r="K214">
        <v>176</v>
      </c>
      <c r="L214">
        <v>1.9470000000000001</v>
      </c>
      <c r="M214">
        <v>4577</v>
      </c>
      <c r="N214">
        <v>228</v>
      </c>
      <c r="O214" t="s">
        <v>161</v>
      </c>
      <c r="P214" t="s">
        <v>50</v>
      </c>
      <c r="Q214">
        <v>1841</v>
      </c>
      <c r="R214">
        <v>2023</v>
      </c>
      <c r="S214">
        <v>182</v>
      </c>
      <c r="U214">
        <v>-1.7227235438884332E-2</v>
      </c>
      <c r="V214">
        <v>-6.8875040997048217E-3</v>
      </c>
      <c r="W214">
        <v>-1.3764474546646276E-2</v>
      </c>
      <c r="X214">
        <v>0.29012852064533773</v>
      </c>
      <c r="Y214" t="s">
        <v>71</v>
      </c>
      <c r="Z214" t="s">
        <v>72</v>
      </c>
      <c r="AA214">
        <f t="shared" si="72"/>
        <v>4690</v>
      </c>
      <c r="AB214">
        <f t="shared" si="72"/>
        <v>2340</v>
      </c>
      <c r="AC214">
        <f t="shared" si="72"/>
        <v>1100</v>
      </c>
      <c r="AD214">
        <f t="shared" si="62"/>
        <v>8130</v>
      </c>
      <c r="AE214">
        <v>469</v>
      </c>
      <c r="AF214">
        <v>234</v>
      </c>
      <c r="AG214">
        <v>110</v>
      </c>
      <c r="AH214">
        <v>813</v>
      </c>
      <c r="AI214">
        <v>7.5740450053721995</v>
      </c>
      <c r="AJ214">
        <v>5.2040066870767951</v>
      </c>
      <c r="AK214">
        <f t="shared" si="63"/>
        <v>16.028936514638502</v>
      </c>
      <c r="AL214">
        <f t="shared" si="64"/>
        <v>9.0033162025418569</v>
      </c>
      <c r="AM214">
        <f t="shared" si="65"/>
        <v>7.7579062083517467</v>
      </c>
      <c r="AN214">
        <f t="shared" si="66"/>
        <v>8.4531878614403251</v>
      </c>
      <c r="AO214">
        <f t="shared" si="67"/>
        <v>0.57687576875768753</v>
      </c>
      <c r="AP214">
        <f t="shared" si="68"/>
        <v>0.28782287822878228</v>
      </c>
      <c r="AQ214">
        <f t="shared" si="69"/>
        <v>0.13530135301353013</v>
      </c>
      <c r="AR214">
        <f>+MATCH(O214,'[1]Return t - CEO t - NO'!B28)</f>
        <v>1</v>
      </c>
    </row>
    <row r="215" spans="1:44" x14ac:dyDescent="0.25">
      <c r="A215" t="s">
        <v>124</v>
      </c>
      <c r="B215">
        <v>2019</v>
      </c>
      <c r="C215">
        <v>43830</v>
      </c>
      <c r="D215">
        <v>57413</v>
      </c>
      <c r="E215">
        <f>+D215</f>
        <v>57413</v>
      </c>
      <c r="F215">
        <f t="shared" si="60"/>
        <v>57413000</v>
      </c>
      <c r="G215">
        <f t="shared" si="61"/>
        <v>17.865781316483119</v>
      </c>
      <c r="H215">
        <v>34452</v>
      </c>
      <c r="I215">
        <v>7768</v>
      </c>
      <c r="J215">
        <v>5040</v>
      </c>
      <c r="K215">
        <v>6778</v>
      </c>
      <c r="L215">
        <v>18.347999999999999</v>
      </c>
      <c r="M215">
        <v>43381</v>
      </c>
      <c r="N215">
        <v>228</v>
      </c>
      <c r="O215" t="s">
        <v>125</v>
      </c>
      <c r="P215" t="s">
        <v>50</v>
      </c>
      <c r="Q215">
        <v>1904</v>
      </c>
      <c r="R215">
        <v>2023</v>
      </c>
      <c r="S215">
        <v>119</v>
      </c>
      <c r="T215">
        <v>39427</v>
      </c>
      <c r="U215">
        <v>0.14629049111807732</v>
      </c>
      <c r="V215">
        <v>8.7784996429380105E-2</v>
      </c>
      <c r="W215">
        <v>0.1161798944238261</v>
      </c>
      <c r="X215">
        <v>0.22547312202484615</v>
      </c>
      <c r="Y215" t="s">
        <v>55</v>
      </c>
      <c r="Z215" t="s">
        <v>56</v>
      </c>
      <c r="AA215">
        <f t="shared" si="72"/>
        <v>8000</v>
      </c>
      <c r="AB215">
        <f t="shared" si="72"/>
        <v>0</v>
      </c>
      <c r="AC215">
        <f t="shared" si="72"/>
        <v>70</v>
      </c>
      <c r="AD215">
        <f t="shared" si="62"/>
        <v>8070</v>
      </c>
      <c r="AE215">
        <v>800</v>
      </c>
      <c r="AF215">
        <v>0</v>
      </c>
      <c r="AG215">
        <v>7</v>
      </c>
      <c r="AH215">
        <v>807</v>
      </c>
      <c r="AI215">
        <v>9.8172758557170621</v>
      </c>
      <c r="AJ215">
        <v>4.7791234931115296</v>
      </c>
      <c r="AK215">
        <f t="shared" si="63"/>
        <v>17.865781316483119</v>
      </c>
      <c r="AL215">
        <f t="shared" si="64"/>
        <v>8.9959087612639941</v>
      </c>
      <c r="AM215" t="e">
        <f t="shared" si="65"/>
        <v>#NUM!</v>
      </c>
      <c r="AN215">
        <f t="shared" si="66"/>
        <v>8.987196820661973</v>
      </c>
      <c r="AO215">
        <f t="shared" si="67"/>
        <v>0.99132589838909546</v>
      </c>
      <c r="AP215">
        <f t="shared" si="68"/>
        <v>0</v>
      </c>
      <c r="AQ215">
        <f t="shared" si="69"/>
        <v>8.6741016109045856E-3</v>
      </c>
      <c r="AR215" t="e">
        <f>+MATCH(O215,'[1]Return t - CEO t - NO'!#REF!)</f>
        <v>#REF!</v>
      </c>
    </row>
    <row r="216" spans="1:44" x14ac:dyDescent="0.25">
      <c r="A216" t="s">
        <v>65</v>
      </c>
      <c r="B216">
        <v>2015</v>
      </c>
      <c r="C216">
        <v>42369</v>
      </c>
      <c r="D216">
        <v>905.8</v>
      </c>
      <c r="E216">
        <f>+D216*[1]Valuta!$D$5</f>
        <v>7969.7718800000002</v>
      </c>
      <c r="F216">
        <f t="shared" si="60"/>
        <v>7969771.8799999999</v>
      </c>
      <c r="G216">
        <f t="shared" si="61"/>
        <v>15.89116642802302</v>
      </c>
      <c r="H216">
        <v>354.9</v>
      </c>
      <c r="I216">
        <v>155.6</v>
      </c>
      <c r="J216">
        <v>45</v>
      </c>
      <c r="K216">
        <v>88.2</v>
      </c>
      <c r="L216">
        <v>1.671</v>
      </c>
      <c r="M216">
        <v>615.9</v>
      </c>
      <c r="N216">
        <v>228</v>
      </c>
      <c r="O216" t="s">
        <v>66</v>
      </c>
      <c r="P216" t="s">
        <v>45</v>
      </c>
      <c r="Q216">
        <v>1995</v>
      </c>
      <c r="R216">
        <v>2023</v>
      </c>
      <c r="S216">
        <v>28</v>
      </c>
      <c r="U216">
        <v>0.12679628064243451</v>
      </c>
      <c r="V216">
        <v>4.9679841024508724E-2</v>
      </c>
      <c r="W216">
        <v>7.3063809059912332E-2</v>
      </c>
      <c r="X216">
        <v>0.43843336151028461</v>
      </c>
      <c r="Y216" t="s">
        <v>67</v>
      </c>
      <c r="Z216" t="s">
        <v>68</v>
      </c>
      <c r="AA216" s="1">
        <f>+AE216*[1]Valuta!$D$5</f>
        <v>4399.3</v>
      </c>
      <c r="AB216" s="1">
        <f>+AF216*[1]Valuta!$D$5</f>
        <v>2639.58</v>
      </c>
      <c r="AC216" s="1">
        <f>+AG216*[1]Valuta!$D$5</f>
        <v>967.846</v>
      </c>
      <c r="AD216" s="1">
        <f t="shared" si="62"/>
        <v>8006.7260000000006</v>
      </c>
      <c r="AE216">
        <v>500</v>
      </c>
      <c r="AF216">
        <v>300</v>
      </c>
      <c r="AG216">
        <v>110</v>
      </c>
      <c r="AH216">
        <v>910</v>
      </c>
      <c r="AI216">
        <v>7.4211775285953934</v>
      </c>
      <c r="AJ216">
        <v>3.3322045101752038</v>
      </c>
      <c r="AK216">
        <f t="shared" si="63"/>
        <v>15.89116642802302</v>
      </c>
      <c r="AL216">
        <f t="shared" si="64"/>
        <v>8.9880372174296639</v>
      </c>
      <c r="AM216">
        <f t="shared" si="65"/>
        <v>7.87837509257497</v>
      </c>
      <c r="AN216">
        <f t="shared" si="66"/>
        <v>8.3892007163409605</v>
      </c>
      <c r="AO216">
        <f t="shared" si="67"/>
        <v>0.54945054945054939</v>
      </c>
      <c r="AP216">
        <f t="shared" si="68"/>
        <v>0.32967032967032966</v>
      </c>
      <c r="AQ216">
        <f t="shared" si="69"/>
        <v>0.12087912087912087</v>
      </c>
      <c r="AR216" t="e">
        <f>+MATCH(O216,'[1]Return t - CEO t - NO'!B480)</f>
        <v>#N/A</v>
      </c>
    </row>
    <row r="217" spans="1:44" x14ac:dyDescent="0.25">
      <c r="A217" t="s">
        <v>57</v>
      </c>
      <c r="B217">
        <v>2020</v>
      </c>
      <c r="C217">
        <v>44196</v>
      </c>
      <c r="D217">
        <v>6164.9369999999999</v>
      </c>
      <c r="E217">
        <f>+D217</f>
        <v>6164.9369999999999</v>
      </c>
      <c r="F217">
        <f t="shared" si="60"/>
        <v>6164937</v>
      </c>
      <c r="G217">
        <f t="shared" si="61"/>
        <v>15.634388475550265</v>
      </c>
      <c r="H217">
        <v>3183.9389999999999</v>
      </c>
      <c r="I217">
        <v>1436.6859999999999</v>
      </c>
      <c r="J217">
        <v>-30.003</v>
      </c>
      <c r="K217">
        <v>218.941</v>
      </c>
      <c r="L217">
        <v>1.06</v>
      </c>
      <c r="M217">
        <v>3080.3760000000002</v>
      </c>
      <c r="N217">
        <v>228</v>
      </c>
      <c r="O217" t="s">
        <v>58</v>
      </c>
      <c r="P217" t="s">
        <v>50</v>
      </c>
      <c r="Q217">
        <v>2000</v>
      </c>
      <c r="R217">
        <v>2023</v>
      </c>
      <c r="S217">
        <v>23</v>
      </c>
      <c r="U217">
        <v>-9.4232332968690671E-3</v>
      </c>
      <c r="V217">
        <v>-4.8667163995349833E-3</v>
      </c>
      <c r="W217">
        <v>-9.7400447218131802E-3</v>
      </c>
      <c r="X217">
        <v>0.45122912216597116</v>
      </c>
      <c r="Y217" t="s">
        <v>51</v>
      </c>
      <c r="Z217" t="s">
        <v>47</v>
      </c>
      <c r="AA217">
        <f t="shared" ref="AA217:AC220" si="73">+AE217*10</f>
        <v>3660</v>
      </c>
      <c r="AB217">
        <f t="shared" si="73"/>
        <v>4140</v>
      </c>
      <c r="AC217">
        <f t="shared" si="73"/>
        <v>190</v>
      </c>
      <c r="AD217">
        <f t="shared" si="62"/>
        <v>7990</v>
      </c>
      <c r="AE217">
        <v>366</v>
      </c>
      <c r="AF217">
        <v>414</v>
      </c>
      <c r="AG217">
        <v>19</v>
      </c>
      <c r="AH217">
        <v>799</v>
      </c>
      <c r="AI217">
        <v>6.9660241871061128</v>
      </c>
      <c r="AJ217">
        <v>3.1354942159291497</v>
      </c>
      <c r="AK217">
        <f t="shared" si="63"/>
        <v>15.634388475550265</v>
      </c>
      <c r="AL217">
        <f t="shared" si="64"/>
        <v>8.9859460387603196</v>
      </c>
      <c r="AM217">
        <f t="shared" si="65"/>
        <v>8.3284510668193601</v>
      </c>
      <c r="AN217">
        <f t="shared" si="66"/>
        <v>8.2052184263954118</v>
      </c>
      <c r="AO217">
        <f t="shared" si="67"/>
        <v>0.45807259073842305</v>
      </c>
      <c r="AP217">
        <f t="shared" si="68"/>
        <v>0.51814768460575722</v>
      </c>
      <c r="AQ217">
        <f t="shared" si="69"/>
        <v>2.3779724655819776E-2</v>
      </c>
      <c r="AR217" t="e">
        <f>+MATCH(O217,'[1]Return t - CEO t - NO'!B292)</f>
        <v>#N/A</v>
      </c>
    </row>
    <row r="218" spans="1:44" x14ac:dyDescent="0.25">
      <c r="A218" t="s">
        <v>162</v>
      </c>
      <c r="B218">
        <v>2018</v>
      </c>
      <c r="C218">
        <v>43465</v>
      </c>
      <c r="D218">
        <v>26465</v>
      </c>
      <c r="E218">
        <f>+D218</f>
        <v>26465</v>
      </c>
      <c r="F218">
        <f t="shared" si="60"/>
        <v>26465000</v>
      </c>
      <c r="G218">
        <f t="shared" si="61"/>
        <v>17.091333663274224</v>
      </c>
      <c r="H218">
        <v>3509</v>
      </c>
      <c r="I218">
        <v>15487</v>
      </c>
      <c r="J218">
        <v>288</v>
      </c>
      <c r="K218">
        <v>1351</v>
      </c>
      <c r="L218">
        <v>3.5779999999999998</v>
      </c>
      <c r="M218">
        <v>6051</v>
      </c>
      <c r="N218">
        <v>228</v>
      </c>
      <c r="O218" t="s">
        <v>163</v>
      </c>
      <c r="P218" t="s">
        <v>50</v>
      </c>
      <c r="Q218">
        <v>1991</v>
      </c>
      <c r="R218">
        <v>2023</v>
      </c>
      <c r="S218">
        <v>32</v>
      </c>
      <c r="U218">
        <v>8.2074665146765466E-2</v>
      </c>
      <c r="V218">
        <v>1.0882297373890043E-2</v>
      </c>
      <c r="W218">
        <v>4.7595438770451165E-2</v>
      </c>
      <c r="X218">
        <v>4.4135081219720718</v>
      </c>
      <c r="Y218" t="s">
        <v>71</v>
      </c>
      <c r="Z218" t="s">
        <v>72</v>
      </c>
      <c r="AA218">
        <f t="shared" si="73"/>
        <v>7690</v>
      </c>
      <c r="AB218">
        <f t="shared" si="73"/>
        <v>0</v>
      </c>
      <c r="AC218">
        <f t="shared" si="73"/>
        <v>270</v>
      </c>
      <c r="AD218">
        <f t="shared" si="62"/>
        <v>7960</v>
      </c>
      <c r="AE218">
        <v>769</v>
      </c>
      <c r="AF218">
        <v>0</v>
      </c>
      <c r="AG218">
        <v>27</v>
      </c>
      <c r="AH218">
        <v>796</v>
      </c>
      <c r="AI218">
        <v>8.1825592640686651</v>
      </c>
      <c r="AJ218">
        <v>3.4657359027997265</v>
      </c>
      <c r="AK218">
        <f t="shared" si="63"/>
        <v>17.091333663274224</v>
      </c>
      <c r="AL218">
        <f t="shared" si="64"/>
        <v>8.9821842788384281</v>
      </c>
      <c r="AM218" t="e">
        <f t="shared" si="65"/>
        <v>#NUM!</v>
      </c>
      <c r="AN218">
        <f t="shared" si="66"/>
        <v>8.9476760624996903</v>
      </c>
      <c r="AO218">
        <f t="shared" si="67"/>
        <v>0.9660804020100503</v>
      </c>
      <c r="AP218">
        <f t="shared" si="68"/>
        <v>0</v>
      </c>
      <c r="AQ218">
        <f t="shared" si="69"/>
        <v>3.391959798994975E-2</v>
      </c>
      <c r="AR218" t="e">
        <f>+MATCH(O218,'[1]Return t - CEO t - NO'!B190)</f>
        <v>#N/A</v>
      </c>
    </row>
    <row r="219" spans="1:44" x14ac:dyDescent="0.25">
      <c r="A219" t="s">
        <v>107</v>
      </c>
      <c r="B219">
        <v>2019</v>
      </c>
      <c r="C219">
        <v>43830</v>
      </c>
      <c r="D219">
        <v>32778</v>
      </c>
      <c r="E219">
        <f>+D219</f>
        <v>32778</v>
      </c>
      <c r="F219">
        <f t="shared" si="60"/>
        <v>32778000</v>
      </c>
      <c r="G219">
        <f t="shared" si="61"/>
        <v>17.305268116605909</v>
      </c>
      <c r="H219">
        <v>10498</v>
      </c>
      <c r="I219">
        <v>6921</v>
      </c>
      <c r="J219">
        <v>2627</v>
      </c>
      <c r="K219">
        <v>3881</v>
      </c>
      <c r="L219">
        <v>5.0060000000000002</v>
      </c>
      <c r="M219">
        <v>19075</v>
      </c>
      <c r="N219">
        <v>228</v>
      </c>
      <c r="O219" t="s">
        <v>108</v>
      </c>
      <c r="P219" t="s">
        <v>50</v>
      </c>
      <c r="Q219">
        <v>1839</v>
      </c>
      <c r="R219">
        <v>2023</v>
      </c>
      <c r="S219">
        <v>184</v>
      </c>
      <c r="U219">
        <v>0.2502381405982092</v>
      </c>
      <c r="V219">
        <v>8.014521935444506E-2</v>
      </c>
      <c r="W219">
        <v>0.13771952817824376</v>
      </c>
      <c r="X219">
        <v>0.65926843208230135</v>
      </c>
      <c r="Y219" t="s">
        <v>109</v>
      </c>
      <c r="Z219" t="s">
        <v>110</v>
      </c>
      <c r="AA219">
        <f t="shared" si="73"/>
        <v>4260</v>
      </c>
      <c r="AB219">
        <f t="shared" si="73"/>
        <v>3460</v>
      </c>
      <c r="AC219">
        <f t="shared" si="73"/>
        <v>240</v>
      </c>
      <c r="AD219">
        <f t="shared" si="62"/>
        <v>7960</v>
      </c>
      <c r="AE219">
        <v>426</v>
      </c>
      <c r="AF219">
        <v>346</v>
      </c>
      <c r="AG219">
        <v>24</v>
      </c>
      <c r="AH219">
        <v>796</v>
      </c>
      <c r="AI219">
        <v>8.518392471991719</v>
      </c>
      <c r="AJ219">
        <v>5.2149357576089859</v>
      </c>
      <c r="AK219">
        <f t="shared" si="63"/>
        <v>17.305268116605909</v>
      </c>
      <c r="AL219">
        <f t="shared" si="64"/>
        <v>8.9821842788384281</v>
      </c>
      <c r="AM219">
        <f t="shared" si="65"/>
        <v>8.1490238680517706</v>
      </c>
      <c r="AN219">
        <f t="shared" si="66"/>
        <v>8.3570244392634159</v>
      </c>
      <c r="AO219">
        <f t="shared" si="67"/>
        <v>0.53517587939698497</v>
      </c>
      <c r="AP219">
        <f t="shared" si="68"/>
        <v>0.43467336683417085</v>
      </c>
      <c r="AQ219">
        <f t="shared" si="69"/>
        <v>3.015075376884422E-2</v>
      </c>
      <c r="AR219" t="e">
        <f>+MATCH(O219,'[1]Return t - CEO t - NO'!B612)</f>
        <v>#N/A</v>
      </c>
    </row>
    <row r="220" spans="1:44" x14ac:dyDescent="0.25">
      <c r="A220" t="s">
        <v>142</v>
      </c>
      <c r="B220">
        <v>2015</v>
      </c>
      <c r="C220">
        <v>42369</v>
      </c>
      <c r="D220">
        <v>19121</v>
      </c>
      <c r="E220">
        <f>+D220</f>
        <v>19121</v>
      </c>
      <c r="F220">
        <f t="shared" si="60"/>
        <v>19121000</v>
      </c>
      <c r="G220">
        <f t="shared" si="61"/>
        <v>16.766297765475098</v>
      </c>
      <c r="H220">
        <v>6086</v>
      </c>
      <c r="I220">
        <v>866</v>
      </c>
      <c r="J220">
        <v>1006</v>
      </c>
      <c r="K220">
        <v>1465</v>
      </c>
      <c r="L220">
        <v>7.3639999999999999</v>
      </c>
      <c r="M220">
        <v>17032</v>
      </c>
      <c r="N220">
        <v>228</v>
      </c>
      <c r="O220" t="s">
        <v>143</v>
      </c>
      <c r="P220" t="s">
        <v>50</v>
      </c>
      <c r="Q220">
        <v>1814</v>
      </c>
      <c r="R220">
        <v>2023</v>
      </c>
      <c r="S220">
        <v>209</v>
      </c>
      <c r="U220">
        <v>0.16529740387775221</v>
      </c>
      <c r="V220">
        <v>5.2612311071596675E-2</v>
      </c>
      <c r="W220">
        <v>5.9065288868013155E-2</v>
      </c>
      <c r="X220">
        <v>0.14229378902398948</v>
      </c>
      <c r="Y220" t="s">
        <v>51</v>
      </c>
      <c r="Z220" t="s">
        <v>47</v>
      </c>
      <c r="AA220">
        <f t="shared" si="73"/>
        <v>4050</v>
      </c>
      <c r="AB220">
        <f t="shared" si="73"/>
        <v>960</v>
      </c>
      <c r="AC220">
        <f t="shared" si="73"/>
        <v>2930</v>
      </c>
      <c r="AD220">
        <f t="shared" si="62"/>
        <v>7940</v>
      </c>
      <c r="AE220">
        <v>405</v>
      </c>
      <c r="AF220">
        <v>96</v>
      </c>
      <c r="AG220">
        <v>293</v>
      </c>
      <c r="AH220">
        <v>794</v>
      </c>
      <c r="AI220">
        <v>8.9043585423529681</v>
      </c>
      <c r="AJ220">
        <v>5.3423342519648109</v>
      </c>
      <c r="AK220">
        <f t="shared" si="63"/>
        <v>16.766297765475098</v>
      </c>
      <c r="AL220">
        <f t="shared" si="64"/>
        <v>8.9796685542411812</v>
      </c>
      <c r="AM220">
        <f t="shared" si="65"/>
        <v>6.866933284461882</v>
      </c>
      <c r="AN220">
        <f t="shared" si="66"/>
        <v>8.3064721601005846</v>
      </c>
      <c r="AO220">
        <f t="shared" si="67"/>
        <v>0.51007556675062971</v>
      </c>
      <c r="AP220">
        <f t="shared" si="68"/>
        <v>0.12090680100755667</v>
      </c>
      <c r="AQ220">
        <f t="shared" si="69"/>
        <v>0.36901763224181361</v>
      </c>
      <c r="AR220" t="e">
        <f>+MATCH(O220,'[1]Return t - CEO t - NO'!B345)</f>
        <v>#N/A</v>
      </c>
    </row>
    <row r="221" spans="1:44" x14ac:dyDescent="0.25">
      <c r="A221" t="s">
        <v>144</v>
      </c>
      <c r="B221">
        <v>2017</v>
      </c>
      <c r="C221">
        <v>43100</v>
      </c>
      <c r="D221">
        <v>2482.8000000000002</v>
      </c>
      <c r="E221">
        <f>+D221*[1]Valuta!$D$7</f>
        <v>20461.003079999999</v>
      </c>
      <c r="F221">
        <f t="shared" si="60"/>
        <v>20461003.079999998</v>
      </c>
      <c r="G221">
        <f t="shared" si="61"/>
        <v>16.834031343678962</v>
      </c>
      <c r="H221">
        <v>879.5</v>
      </c>
      <c r="I221">
        <v>1135.8</v>
      </c>
      <c r="J221">
        <v>-180.6</v>
      </c>
      <c r="K221">
        <v>340.3</v>
      </c>
      <c r="L221">
        <v>1.7150000000000001</v>
      </c>
      <c r="M221">
        <v>838.8</v>
      </c>
      <c r="N221">
        <v>228</v>
      </c>
      <c r="O221" t="s">
        <v>145</v>
      </c>
      <c r="P221" t="s">
        <v>45</v>
      </c>
      <c r="Q221">
        <v>1991</v>
      </c>
      <c r="R221">
        <v>2023</v>
      </c>
      <c r="S221">
        <v>32</v>
      </c>
      <c r="T221">
        <v>34107</v>
      </c>
      <c r="U221">
        <v>-0.2053439454235361</v>
      </c>
      <c r="V221">
        <v>-7.2740454325761233E-2</v>
      </c>
      <c r="W221">
        <v>-0.21530758226037197</v>
      </c>
      <c r="X221">
        <v>1.2914155770324047</v>
      </c>
      <c r="Y221" t="s">
        <v>71</v>
      </c>
      <c r="Z221" t="s">
        <v>72</v>
      </c>
      <c r="AA221" s="1">
        <f>+AE221*[1]Valuta!$D$7</f>
        <v>4483.1583999999993</v>
      </c>
      <c r="AB221" s="1">
        <f>+AF221*[1]Valuta!$D$7</f>
        <v>0</v>
      </c>
      <c r="AC221" s="1">
        <f>+AG221*[1]Valuta!$D$7</f>
        <v>3436.5386999999996</v>
      </c>
      <c r="AD221" s="1">
        <f t="shared" si="62"/>
        <v>7919.6970999999994</v>
      </c>
      <c r="AE221">
        <v>544</v>
      </c>
      <c r="AF221">
        <v>0</v>
      </c>
      <c r="AG221">
        <v>417</v>
      </c>
      <c r="AH221">
        <v>961</v>
      </c>
      <c r="AI221">
        <v>7.44716835960004</v>
      </c>
      <c r="AJ221">
        <v>3.4657359027997265</v>
      </c>
      <c r="AK221">
        <f t="shared" si="63"/>
        <v>16.834031343678962</v>
      </c>
      <c r="AL221">
        <f t="shared" si="64"/>
        <v>8.9771082391276202</v>
      </c>
      <c r="AM221" t="e">
        <f t="shared" si="65"/>
        <v>#NUM!</v>
      </c>
      <c r="AN221">
        <f t="shared" si="66"/>
        <v>8.40808307701327</v>
      </c>
      <c r="AO221">
        <f t="shared" si="67"/>
        <v>0.56607700312174813</v>
      </c>
      <c r="AP221">
        <f t="shared" si="68"/>
        <v>0</v>
      </c>
      <c r="AQ221">
        <f t="shared" si="69"/>
        <v>0.43392299687825181</v>
      </c>
      <c r="AR221" t="e">
        <f>+MATCH(O221,'[1]Return t - CEO t - NO'!B510)</f>
        <v>#N/A</v>
      </c>
    </row>
    <row r="222" spans="1:44" x14ac:dyDescent="0.25">
      <c r="A222" t="s">
        <v>146</v>
      </c>
      <c r="B222">
        <v>2015</v>
      </c>
      <c r="C222">
        <v>42369</v>
      </c>
      <c r="D222">
        <v>7317.2</v>
      </c>
      <c r="E222">
        <f>+D222</f>
        <v>7317.2</v>
      </c>
      <c r="F222">
        <f t="shared" si="60"/>
        <v>7317200</v>
      </c>
      <c r="G222">
        <f t="shared" si="61"/>
        <v>15.80573829909928</v>
      </c>
      <c r="H222">
        <v>3945.1</v>
      </c>
      <c r="I222">
        <v>1206.4000000000001</v>
      </c>
      <c r="J222">
        <v>890.7</v>
      </c>
      <c r="K222">
        <v>1159.7</v>
      </c>
      <c r="L222">
        <v>2.6219999999999999</v>
      </c>
      <c r="M222">
        <v>6142.9</v>
      </c>
      <c r="N222">
        <v>228</v>
      </c>
      <c r="O222" t="s">
        <v>147</v>
      </c>
      <c r="P222" t="s">
        <v>50</v>
      </c>
      <c r="Q222">
        <v>1972</v>
      </c>
      <c r="R222">
        <v>2023</v>
      </c>
      <c r="S222">
        <v>51</v>
      </c>
      <c r="U222">
        <v>0.22577374464525615</v>
      </c>
      <c r="V222">
        <v>0.12172689006723884</v>
      </c>
      <c r="W222">
        <v>0.14499666281398038</v>
      </c>
      <c r="X222">
        <v>0.30579706471318852</v>
      </c>
      <c r="Y222" t="s">
        <v>51</v>
      </c>
      <c r="Z222" t="s">
        <v>47</v>
      </c>
      <c r="AA222">
        <f>+AE222*10</f>
        <v>4630</v>
      </c>
      <c r="AB222">
        <f>+AF222*10</f>
        <v>1890</v>
      </c>
      <c r="AC222">
        <f>+AG222*10</f>
        <v>1390</v>
      </c>
      <c r="AD222">
        <f t="shared" si="62"/>
        <v>7910</v>
      </c>
      <c r="AE222">
        <v>463</v>
      </c>
      <c r="AF222">
        <v>189</v>
      </c>
      <c r="AG222">
        <v>139</v>
      </c>
      <c r="AH222">
        <v>791</v>
      </c>
      <c r="AI222">
        <v>7.8716926643236453</v>
      </c>
      <c r="AJ222">
        <v>3.9318256327243257</v>
      </c>
      <c r="AK222">
        <f t="shared" si="63"/>
        <v>15.80573829909928</v>
      </c>
      <c r="AL222">
        <f t="shared" si="64"/>
        <v>8.9758830607616993</v>
      </c>
      <c r="AM222">
        <f t="shared" si="65"/>
        <v>7.5443321080536885</v>
      </c>
      <c r="AN222">
        <f t="shared" si="66"/>
        <v>8.4403121470802791</v>
      </c>
      <c r="AO222">
        <f t="shared" si="67"/>
        <v>0.58533501896333751</v>
      </c>
      <c r="AP222">
        <f t="shared" si="68"/>
        <v>0.23893805309734514</v>
      </c>
      <c r="AQ222">
        <f t="shared" si="69"/>
        <v>0.17572692793931732</v>
      </c>
      <c r="AR222" t="e">
        <f>+MATCH(O222,'[1]Return t - CEO t - NO'!#REF!)</f>
        <v>#REF!</v>
      </c>
    </row>
    <row r="223" spans="1:44" x14ac:dyDescent="0.25">
      <c r="A223" t="s">
        <v>103</v>
      </c>
      <c r="B223">
        <v>2015</v>
      </c>
      <c r="C223">
        <v>42369</v>
      </c>
      <c r="D223">
        <v>2187.1999999999998</v>
      </c>
      <c r="E223">
        <f>+D223*[1]Valuta!$D$5</f>
        <v>19244.297920000001</v>
      </c>
      <c r="F223">
        <f t="shared" si="60"/>
        <v>19244297.920000002</v>
      </c>
      <c r="G223">
        <f t="shared" si="61"/>
        <v>16.772725362870592</v>
      </c>
      <c r="H223">
        <v>715.2</v>
      </c>
      <c r="I223">
        <v>1107.5</v>
      </c>
      <c r="J223">
        <v>176.4</v>
      </c>
      <c r="K223">
        <v>262.89999999999998</v>
      </c>
      <c r="L223">
        <v>0.85099999999999998</v>
      </c>
      <c r="M223">
        <v>425.4</v>
      </c>
      <c r="N223">
        <v>228</v>
      </c>
      <c r="O223" t="s">
        <v>104</v>
      </c>
      <c r="P223" t="s">
        <v>45</v>
      </c>
      <c r="Q223">
        <v>1997</v>
      </c>
      <c r="R223">
        <v>2023</v>
      </c>
      <c r="S223">
        <v>26</v>
      </c>
      <c r="U223">
        <v>0.24664429530201343</v>
      </c>
      <c r="V223">
        <v>8.0651060716898329E-2</v>
      </c>
      <c r="W223">
        <v>0.41466854724964741</v>
      </c>
      <c r="X223">
        <v>1.5485178970917226</v>
      </c>
      <c r="Y223" t="s">
        <v>71</v>
      </c>
      <c r="Z223" t="s">
        <v>72</v>
      </c>
      <c r="AA223" s="1">
        <f>+AE223*[1]Valuta!$D$5</f>
        <v>4381.7028</v>
      </c>
      <c r="AB223" s="1">
        <f>+AF223*[1]Valuta!$D$5</f>
        <v>1874.1018000000001</v>
      </c>
      <c r="AC223" s="1">
        <f>+AG223*[1]Valuta!$D$5</f>
        <v>1645.3382000000001</v>
      </c>
      <c r="AD223" s="1">
        <f t="shared" si="62"/>
        <v>7901.1428000000005</v>
      </c>
      <c r="AE223">
        <v>498</v>
      </c>
      <c r="AF223">
        <v>213</v>
      </c>
      <c r="AG223">
        <v>187</v>
      </c>
      <c r="AH223">
        <v>898</v>
      </c>
      <c r="AI223">
        <v>6.7464121285733745</v>
      </c>
      <c r="AJ223">
        <v>3.2580965380214821</v>
      </c>
      <c r="AK223">
        <f t="shared" si="63"/>
        <v>16.772725362870592</v>
      </c>
      <c r="AL223">
        <f t="shared" si="64"/>
        <v>8.9747626862209682</v>
      </c>
      <c r="AM223">
        <f t="shared" si="65"/>
        <v>7.5358847836281937</v>
      </c>
      <c r="AN223">
        <f t="shared" si="66"/>
        <v>8.3851926949434219</v>
      </c>
      <c r="AO223">
        <f t="shared" si="67"/>
        <v>0.55456570155901996</v>
      </c>
      <c r="AP223">
        <f t="shared" si="68"/>
        <v>0.23719376391982183</v>
      </c>
      <c r="AQ223">
        <f t="shared" si="69"/>
        <v>0.20824053452115812</v>
      </c>
      <c r="AR223" t="e">
        <f>+MATCH(O223,'[1]Return t - CEO t - NO'!B536)</f>
        <v>#N/A</v>
      </c>
    </row>
    <row r="224" spans="1:44" x14ac:dyDescent="0.25">
      <c r="A224" t="s">
        <v>142</v>
      </c>
      <c r="B224">
        <v>2017</v>
      </c>
      <c r="C224">
        <v>43100</v>
      </c>
      <c r="D224">
        <v>20843</v>
      </c>
      <c r="E224">
        <f>+D224</f>
        <v>20843</v>
      </c>
      <c r="F224">
        <f t="shared" si="60"/>
        <v>20843000</v>
      </c>
      <c r="G224">
        <f t="shared" si="61"/>
        <v>16.852528718423809</v>
      </c>
      <c r="H224">
        <v>7331</v>
      </c>
      <c r="I224">
        <v>3330</v>
      </c>
      <c r="J224">
        <v>718</v>
      </c>
      <c r="K224">
        <v>1127</v>
      </c>
      <c r="L224">
        <v>6.6360000000000001</v>
      </c>
      <c r="M224">
        <v>14490</v>
      </c>
      <c r="N224">
        <v>228</v>
      </c>
      <c r="O224" t="s">
        <v>143</v>
      </c>
      <c r="P224" t="s">
        <v>50</v>
      </c>
      <c r="Q224">
        <v>1814</v>
      </c>
      <c r="R224">
        <v>2023</v>
      </c>
      <c r="S224">
        <v>209</v>
      </c>
      <c r="U224">
        <v>9.7940253717091807E-2</v>
      </c>
      <c r="V224">
        <v>3.4448016120520078E-2</v>
      </c>
      <c r="W224">
        <v>4.9551414768806076E-2</v>
      </c>
      <c r="X224">
        <v>0.45423543854862913</v>
      </c>
      <c r="Y224" t="s">
        <v>51</v>
      </c>
      <c r="Z224" t="s">
        <v>47</v>
      </c>
      <c r="AA224">
        <f>+AE224*10</f>
        <v>4720</v>
      </c>
      <c r="AB224">
        <f>+AF224*10</f>
        <v>2310</v>
      </c>
      <c r="AC224">
        <f>+AG224*10</f>
        <v>840</v>
      </c>
      <c r="AD224">
        <f t="shared" si="62"/>
        <v>7870</v>
      </c>
      <c r="AE224">
        <v>472</v>
      </c>
      <c r="AF224">
        <v>231</v>
      </c>
      <c r="AG224">
        <v>84</v>
      </c>
      <c r="AH224">
        <v>787</v>
      </c>
      <c r="AI224">
        <v>8.8002646513103358</v>
      </c>
      <c r="AJ224">
        <v>5.3423342519648109</v>
      </c>
      <c r="AK224">
        <f t="shared" si="63"/>
        <v>16.852528718423809</v>
      </c>
      <c r="AL224">
        <f t="shared" si="64"/>
        <v>8.9708133414114481</v>
      </c>
      <c r="AM224">
        <f t="shared" si="65"/>
        <v>7.7450028035158391</v>
      </c>
      <c r="AN224">
        <f t="shared" si="66"/>
        <v>8.4595640785796018</v>
      </c>
      <c r="AO224">
        <f t="shared" si="67"/>
        <v>0.59974587039390093</v>
      </c>
      <c r="AP224">
        <f t="shared" si="68"/>
        <v>0.29351969504447267</v>
      </c>
      <c r="AQ224">
        <f t="shared" si="69"/>
        <v>0.10673443456162643</v>
      </c>
      <c r="AR224" t="e">
        <f>+MATCH(O224,'[1]Return t - CEO t - NO'!B343)</f>
        <v>#N/A</v>
      </c>
    </row>
    <row r="225" spans="1:44" x14ac:dyDescent="0.25">
      <c r="A225" t="s">
        <v>103</v>
      </c>
      <c r="B225">
        <v>2018</v>
      </c>
      <c r="C225">
        <v>43465</v>
      </c>
      <c r="D225">
        <v>1736.8</v>
      </c>
      <c r="E225">
        <f>+D225*[1]Valuta!$D$8</f>
        <v>15094.70248</v>
      </c>
      <c r="F225">
        <f t="shared" si="60"/>
        <v>15094702.48</v>
      </c>
      <c r="G225">
        <f t="shared" si="61"/>
        <v>16.52985441109114</v>
      </c>
      <c r="H225">
        <v>400.2</v>
      </c>
      <c r="I225">
        <v>1198.5</v>
      </c>
      <c r="J225">
        <v>51.5</v>
      </c>
      <c r="K225">
        <v>164.5</v>
      </c>
      <c r="L225">
        <v>0.41699999999999998</v>
      </c>
      <c r="M225">
        <v>293.2</v>
      </c>
      <c r="N225">
        <v>228</v>
      </c>
      <c r="O225" t="s">
        <v>104</v>
      </c>
      <c r="P225" t="s">
        <v>45</v>
      </c>
      <c r="Q225">
        <v>1997</v>
      </c>
      <c r="R225">
        <v>2023</v>
      </c>
      <c r="S225">
        <v>26</v>
      </c>
      <c r="U225">
        <v>0.12868565717141431</v>
      </c>
      <c r="V225">
        <v>2.9652233993551359E-2</v>
      </c>
      <c r="W225">
        <v>0.17564802182810368</v>
      </c>
      <c r="X225">
        <v>2.9947526236881559</v>
      </c>
      <c r="Y225" t="s">
        <v>71</v>
      </c>
      <c r="Z225" t="s">
        <v>72</v>
      </c>
      <c r="AA225" s="1">
        <f>+AE225*[1]Valuta!$D$8</f>
        <v>3511.2044000000001</v>
      </c>
      <c r="AB225" s="1">
        <f>+AF225*[1]Valuta!$D$8</f>
        <v>3771.9374000000003</v>
      </c>
      <c r="AC225" s="1">
        <f>+AG225*[1]Valuta!$D$8</f>
        <v>582.30370000000005</v>
      </c>
      <c r="AD225" s="1">
        <f t="shared" si="62"/>
        <v>7865.4455000000007</v>
      </c>
      <c r="AE225">
        <v>404</v>
      </c>
      <c r="AF225">
        <v>434</v>
      </c>
      <c r="AG225">
        <v>67</v>
      </c>
      <c r="AH225">
        <v>905</v>
      </c>
      <c r="AI225">
        <v>6.0330862217988015</v>
      </c>
      <c r="AJ225">
        <v>3.2580965380214821</v>
      </c>
      <c r="AK225">
        <f t="shared" si="63"/>
        <v>16.52985441109114</v>
      </c>
      <c r="AL225">
        <f t="shared" si="64"/>
        <v>8.9702344572448478</v>
      </c>
      <c r="AM225">
        <f t="shared" si="65"/>
        <v>8.2353440476453255</v>
      </c>
      <c r="AN225">
        <f t="shared" si="66"/>
        <v>8.1637143915060708</v>
      </c>
      <c r="AO225">
        <f t="shared" si="67"/>
        <v>0.44640883977900547</v>
      </c>
      <c r="AP225">
        <f t="shared" si="68"/>
        <v>0.47955801104972373</v>
      </c>
      <c r="AQ225">
        <f t="shared" si="69"/>
        <v>7.4033149171270712E-2</v>
      </c>
      <c r="AR225" t="e">
        <f>+MATCH(O225,'[1]Return t - CEO t - NO'!B533)</f>
        <v>#N/A</v>
      </c>
    </row>
    <row r="226" spans="1:44" x14ac:dyDescent="0.25">
      <c r="A226" t="s">
        <v>173</v>
      </c>
      <c r="B226">
        <v>2021</v>
      </c>
      <c r="C226">
        <v>44561</v>
      </c>
      <c r="D226">
        <v>15315</v>
      </c>
      <c r="E226">
        <f>+D226</f>
        <v>15315</v>
      </c>
      <c r="F226">
        <f t="shared" si="60"/>
        <v>15315000</v>
      </c>
      <c r="G226">
        <f t="shared" si="61"/>
        <v>16.544343298249014</v>
      </c>
      <c r="H226">
        <v>4992</v>
      </c>
      <c r="I226">
        <v>6906</v>
      </c>
      <c r="J226">
        <v>1379</v>
      </c>
      <c r="K226">
        <v>1465</v>
      </c>
      <c r="L226">
        <v>1.9790000000000001</v>
      </c>
      <c r="M226">
        <v>3202</v>
      </c>
      <c r="N226">
        <v>228</v>
      </c>
      <c r="O226" t="s">
        <v>174</v>
      </c>
      <c r="P226" t="s">
        <v>50</v>
      </c>
      <c r="Q226">
        <v>2008</v>
      </c>
      <c r="R226">
        <v>2023</v>
      </c>
      <c r="S226">
        <v>15</v>
      </c>
      <c r="U226">
        <v>0.27624198717948717</v>
      </c>
      <c r="V226">
        <v>9.0042442050277505E-2</v>
      </c>
      <c r="W226">
        <v>0.43066833229231732</v>
      </c>
      <c r="X226">
        <v>1.3834134615384615</v>
      </c>
      <c r="Y226" t="s">
        <v>92</v>
      </c>
      <c r="Z226" t="s">
        <v>84</v>
      </c>
      <c r="AA226">
        <f t="shared" ref="AA226:AC227" si="74">+AE226*10</f>
        <v>4180</v>
      </c>
      <c r="AB226">
        <f t="shared" si="74"/>
        <v>3240</v>
      </c>
      <c r="AC226">
        <f t="shared" si="74"/>
        <v>430</v>
      </c>
      <c r="AD226">
        <f t="shared" si="62"/>
        <v>7850</v>
      </c>
      <c r="AE226">
        <v>418</v>
      </c>
      <c r="AF226">
        <v>324</v>
      </c>
      <c r="AG226">
        <v>43</v>
      </c>
      <c r="AH226">
        <v>785</v>
      </c>
      <c r="AI226">
        <v>7.5903469456025654</v>
      </c>
      <c r="AJ226">
        <v>2.7080502011022101</v>
      </c>
      <c r="AK226">
        <f t="shared" si="63"/>
        <v>16.544343298249014</v>
      </c>
      <c r="AL226">
        <f t="shared" si="64"/>
        <v>8.9682688107764541</v>
      </c>
      <c r="AM226">
        <f t="shared" si="65"/>
        <v>8.0833286087863758</v>
      </c>
      <c r="AN226">
        <f t="shared" si="66"/>
        <v>8.3380665255188013</v>
      </c>
      <c r="AO226">
        <f t="shared" si="67"/>
        <v>0.53248407643312101</v>
      </c>
      <c r="AP226">
        <f t="shared" si="68"/>
        <v>0.41273885350318473</v>
      </c>
      <c r="AQ226">
        <f t="shared" si="69"/>
        <v>5.4777070063694269E-2</v>
      </c>
      <c r="AR226">
        <f>+MATCH(O226,'[1]Return t - CEO t - NO'!B99)</f>
        <v>1</v>
      </c>
    </row>
    <row r="227" spans="1:44" x14ac:dyDescent="0.25">
      <c r="A227" t="s">
        <v>90</v>
      </c>
      <c r="B227">
        <v>2017</v>
      </c>
      <c r="C227">
        <v>43100</v>
      </c>
      <c r="D227">
        <v>2041.894</v>
      </c>
      <c r="E227">
        <f>+D227</f>
        <v>2041.894</v>
      </c>
      <c r="F227">
        <f t="shared" si="60"/>
        <v>2041894</v>
      </c>
      <c r="G227">
        <f t="shared" si="61"/>
        <v>14.529388366467121</v>
      </c>
      <c r="H227">
        <v>857.38400000000001</v>
      </c>
      <c r="I227">
        <v>14.175000000000001</v>
      </c>
      <c r="J227">
        <v>352.81700000000001</v>
      </c>
      <c r="K227">
        <v>361.322</v>
      </c>
      <c r="L227">
        <v>0.25800000000000001</v>
      </c>
      <c r="M227">
        <v>1325.212</v>
      </c>
      <c r="N227">
        <v>228</v>
      </c>
      <c r="O227" t="s">
        <v>91</v>
      </c>
      <c r="P227" t="s">
        <v>50</v>
      </c>
      <c r="Q227">
        <v>2001</v>
      </c>
      <c r="R227">
        <v>2023</v>
      </c>
      <c r="S227">
        <v>22</v>
      </c>
      <c r="U227">
        <v>0.41150406352346208</v>
      </c>
      <c r="V227">
        <v>0.17278908699472156</v>
      </c>
      <c r="W227">
        <v>0.26623438363069457</v>
      </c>
      <c r="X227">
        <v>1.6532848758549261E-2</v>
      </c>
      <c r="Y227" t="s">
        <v>92</v>
      </c>
      <c r="Z227" t="s">
        <v>84</v>
      </c>
      <c r="AA227">
        <f t="shared" si="74"/>
        <v>3000</v>
      </c>
      <c r="AB227">
        <f t="shared" si="74"/>
        <v>4750</v>
      </c>
      <c r="AC227">
        <f t="shared" si="74"/>
        <v>90</v>
      </c>
      <c r="AD227">
        <f t="shared" si="62"/>
        <v>7840</v>
      </c>
      <c r="AE227">
        <v>300</v>
      </c>
      <c r="AF227">
        <v>475</v>
      </c>
      <c r="AG227">
        <v>9</v>
      </c>
      <c r="AH227">
        <v>784</v>
      </c>
      <c r="AI227">
        <v>5.5529595849216173</v>
      </c>
      <c r="AJ227">
        <v>3.0910424533583161</v>
      </c>
      <c r="AK227">
        <f t="shared" si="63"/>
        <v>14.529388366467121</v>
      </c>
      <c r="AL227">
        <f t="shared" si="64"/>
        <v>8.9669941133444535</v>
      </c>
      <c r="AM227">
        <f t="shared" si="65"/>
        <v>8.4658998970286863</v>
      </c>
      <c r="AN227">
        <f t="shared" si="66"/>
        <v>8.0063675676502459</v>
      </c>
      <c r="AO227">
        <f t="shared" si="67"/>
        <v>0.38265306122448978</v>
      </c>
      <c r="AP227">
        <f t="shared" si="68"/>
        <v>0.60586734693877553</v>
      </c>
      <c r="AQ227">
        <f t="shared" si="69"/>
        <v>1.1479591836734694E-2</v>
      </c>
      <c r="AR227">
        <f>+MATCH(O227,'[1]Return t - CEO t - NO'!B7)</f>
        <v>1</v>
      </c>
    </row>
    <row r="228" spans="1:44" x14ac:dyDescent="0.25">
      <c r="A228" t="s">
        <v>148</v>
      </c>
      <c r="B228">
        <v>2020</v>
      </c>
      <c r="C228">
        <v>44196</v>
      </c>
      <c r="D228">
        <v>2708.7</v>
      </c>
      <c r="E228">
        <f>+D228*[1]Valuta!$D$10</f>
        <v>23125.526249999999</v>
      </c>
      <c r="F228">
        <f t="shared" si="60"/>
        <v>23125526.25</v>
      </c>
      <c r="G228">
        <f t="shared" si="61"/>
        <v>16.956447597860588</v>
      </c>
      <c r="H228">
        <v>845.6</v>
      </c>
      <c r="I228">
        <v>948.1</v>
      </c>
      <c r="J228">
        <v>-170.4</v>
      </c>
      <c r="K228">
        <v>191</v>
      </c>
      <c r="L228">
        <v>1.2569999999999999</v>
      </c>
      <c r="M228">
        <v>614.9</v>
      </c>
      <c r="N228">
        <v>228</v>
      </c>
      <c r="O228" t="s">
        <v>149</v>
      </c>
      <c r="P228" t="s">
        <v>45</v>
      </c>
      <c r="Q228">
        <v>1971</v>
      </c>
      <c r="R228">
        <v>2023</v>
      </c>
      <c r="S228">
        <v>52</v>
      </c>
      <c r="U228">
        <v>-0.20151371807000945</v>
      </c>
      <c r="V228">
        <v>-6.2908406246538942E-2</v>
      </c>
      <c r="W228">
        <v>-0.27711823060660273</v>
      </c>
      <c r="X228">
        <v>1.1212157048249765</v>
      </c>
      <c r="Y228" t="s">
        <v>71</v>
      </c>
      <c r="Z228" t="s">
        <v>72</v>
      </c>
      <c r="AA228" s="1">
        <f>+AE228*[1]Valuta!$D$10</f>
        <v>5378.625</v>
      </c>
      <c r="AB228" s="1">
        <f>+AF228*[1]Valuta!$D$10</f>
        <v>1698.9624999999999</v>
      </c>
      <c r="AC228" s="1">
        <f>+AG228*[1]Valuta!$D$10</f>
        <v>759.83749999999998</v>
      </c>
      <c r="AD228" s="1">
        <f t="shared" si="62"/>
        <v>7837.4249999999993</v>
      </c>
      <c r="AE228">
        <v>630</v>
      </c>
      <c r="AF228">
        <v>199</v>
      </c>
      <c r="AG228">
        <v>89</v>
      </c>
      <c r="AH228">
        <v>918</v>
      </c>
      <c r="AI228">
        <v>7.1364832085902474</v>
      </c>
      <c r="AJ228">
        <v>3.9512437185814275</v>
      </c>
      <c r="AK228">
        <f t="shared" si="63"/>
        <v>16.956447597860588</v>
      </c>
      <c r="AL228">
        <f t="shared" si="64"/>
        <v>8.9666656155173996</v>
      </c>
      <c r="AM228">
        <f t="shared" si="65"/>
        <v>7.4377730496214012</v>
      </c>
      <c r="AN228">
        <f t="shared" si="66"/>
        <v>8.5901880442824865</v>
      </c>
      <c r="AO228">
        <f t="shared" si="67"/>
        <v>0.68627450980392168</v>
      </c>
      <c r="AP228">
        <f t="shared" si="68"/>
        <v>0.2167755991285403</v>
      </c>
      <c r="AQ228">
        <f t="shared" si="69"/>
        <v>9.6949891067538138E-2</v>
      </c>
      <c r="AR228" t="e">
        <f>+MATCH(O228,'[1]Return t - CEO t - NO'!B180)</f>
        <v>#N/A</v>
      </c>
    </row>
    <row r="229" spans="1:44" x14ac:dyDescent="0.25">
      <c r="A229" t="s">
        <v>117</v>
      </c>
      <c r="B229">
        <v>2022</v>
      </c>
      <c r="C229">
        <v>44926</v>
      </c>
      <c r="D229">
        <v>1437.778</v>
      </c>
      <c r="E229">
        <f>+D229*[1]Valuta!$E$12</f>
        <v>15171.721011599999</v>
      </c>
      <c r="F229">
        <f t="shared" si="60"/>
        <v>15171721.011599999</v>
      </c>
      <c r="G229">
        <f t="shared" si="61"/>
        <v>16.534943793248541</v>
      </c>
      <c r="H229">
        <v>416.03399999999999</v>
      </c>
      <c r="I229">
        <v>454.99400000000003</v>
      </c>
      <c r="J229">
        <v>109.746</v>
      </c>
      <c r="K229">
        <v>118.64100000000001</v>
      </c>
      <c r="L229">
        <v>1.458</v>
      </c>
      <c r="M229">
        <v>235.369</v>
      </c>
      <c r="N229">
        <v>228</v>
      </c>
      <c r="O229" t="s">
        <v>118</v>
      </c>
      <c r="P229" t="s">
        <v>119</v>
      </c>
      <c r="Q229">
        <v>2015</v>
      </c>
      <c r="R229">
        <v>2023</v>
      </c>
      <c r="S229">
        <v>8</v>
      </c>
      <c r="U229">
        <v>0.26379094016354432</v>
      </c>
      <c r="V229">
        <v>7.6330281865489666E-2</v>
      </c>
      <c r="W229">
        <v>0.46627210890134213</v>
      </c>
      <c r="X229">
        <v>1.0936461923785077</v>
      </c>
      <c r="Y229" t="s">
        <v>92</v>
      </c>
      <c r="Z229" t="s">
        <v>84</v>
      </c>
      <c r="AA229">
        <f>+AE229*[1]Valuta!$E$12</f>
        <v>4516.3415999999997</v>
      </c>
      <c r="AB229">
        <f>+AF229*[1]Valuta!$E$12</f>
        <v>2891.3027999999999</v>
      </c>
      <c r="AC229">
        <f>+AG229*[1]Valuta!$E$12</f>
        <v>390.43139999999994</v>
      </c>
      <c r="AD229">
        <f t="shared" si="62"/>
        <v>7798.0757999999987</v>
      </c>
      <c r="AE229">
        <v>428</v>
      </c>
      <c r="AF229">
        <v>274</v>
      </c>
      <c r="AG229">
        <v>37</v>
      </c>
      <c r="AH229">
        <v>739</v>
      </c>
      <c r="AI229">
        <v>7.2848209125686036</v>
      </c>
      <c r="AJ229">
        <v>2.0794415416798357</v>
      </c>
      <c r="AK229">
        <f t="shared" si="63"/>
        <v>16.534943793248541</v>
      </c>
      <c r="AL229">
        <f t="shared" si="64"/>
        <v>8.9616322899364373</v>
      </c>
      <c r="AM229">
        <f t="shared" si="65"/>
        <v>7.9694624753763064</v>
      </c>
      <c r="AN229">
        <f t="shared" si="66"/>
        <v>8.4154575645700334</v>
      </c>
      <c r="AO229">
        <f t="shared" si="67"/>
        <v>0.57916102841677952</v>
      </c>
      <c r="AP229">
        <f t="shared" si="68"/>
        <v>0.3707713125845738</v>
      </c>
      <c r="AQ229">
        <f t="shared" si="69"/>
        <v>5.0067658998646819E-2</v>
      </c>
      <c r="AR229">
        <f>+MATCH(O229,'[1]Return t - CEO t - NO'!B90)</f>
        <v>1</v>
      </c>
    </row>
    <row r="230" spans="1:44" x14ac:dyDescent="0.25">
      <c r="A230" t="s">
        <v>175</v>
      </c>
      <c r="B230">
        <v>2016</v>
      </c>
      <c r="C230">
        <v>42735</v>
      </c>
      <c r="D230">
        <v>4436.4669999999996</v>
      </c>
      <c r="E230">
        <f>+D230</f>
        <v>4436.4669999999996</v>
      </c>
      <c r="F230">
        <f t="shared" si="60"/>
        <v>4436467</v>
      </c>
      <c r="G230">
        <f t="shared" si="61"/>
        <v>15.305368896933912</v>
      </c>
      <c r="H230">
        <v>1708.3720000000001</v>
      </c>
      <c r="I230">
        <v>1646.874</v>
      </c>
      <c r="J230">
        <v>589.99800000000005</v>
      </c>
      <c r="K230">
        <v>665.08699999999999</v>
      </c>
      <c r="L230">
        <v>1.5069999999999999</v>
      </c>
      <c r="M230">
        <v>4980.625</v>
      </c>
      <c r="N230">
        <v>228</v>
      </c>
      <c r="O230" t="s">
        <v>176</v>
      </c>
      <c r="P230" t="s">
        <v>177</v>
      </c>
      <c r="Q230">
        <v>1992</v>
      </c>
      <c r="R230">
        <v>2023</v>
      </c>
      <c r="S230">
        <v>31</v>
      </c>
      <c r="U230">
        <v>0.34535686606898264</v>
      </c>
      <c r="V230">
        <v>0.13298825394170632</v>
      </c>
      <c r="W230">
        <v>0.11845862718032377</v>
      </c>
      <c r="X230">
        <v>0.96400198551603511</v>
      </c>
      <c r="Y230" t="s">
        <v>178</v>
      </c>
      <c r="Z230" t="s">
        <v>64</v>
      </c>
      <c r="AA230">
        <f t="shared" ref="AA230:AC231" si="75">+AE230*10</f>
        <v>4310</v>
      </c>
      <c r="AB230">
        <f t="shared" si="75"/>
        <v>3180</v>
      </c>
      <c r="AC230">
        <f t="shared" si="75"/>
        <v>300</v>
      </c>
      <c r="AD230">
        <f t="shared" si="62"/>
        <v>7790</v>
      </c>
      <c r="AE230">
        <v>431</v>
      </c>
      <c r="AF230">
        <v>318</v>
      </c>
      <c r="AG230">
        <v>30</v>
      </c>
      <c r="AH230">
        <v>779</v>
      </c>
      <c r="AI230">
        <v>7.3178761986264957</v>
      </c>
      <c r="AJ230">
        <v>3.4339872044851463</v>
      </c>
      <c r="AK230">
        <f t="shared" si="63"/>
        <v>15.305368896933912</v>
      </c>
      <c r="AL230">
        <f t="shared" si="64"/>
        <v>8.9605961388647941</v>
      </c>
      <c r="AM230">
        <f t="shared" si="65"/>
        <v>8.0646364757742219</v>
      </c>
      <c r="AN230">
        <f t="shared" si="66"/>
        <v>8.3686931830977933</v>
      </c>
      <c r="AO230">
        <f t="shared" si="67"/>
        <v>0.55327342747111685</v>
      </c>
      <c r="AP230">
        <f t="shared" si="68"/>
        <v>0.40821566110397944</v>
      </c>
      <c r="AQ230">
        <f t="shared" si="69"/>
        <v>3.8510911424903725E-2</v>
      </c>
      <c r="AR230" t="e">
        <f>+MATCH(O230,'[1]Return t - CEO t - NO'!B248)</f>
        <v>#N/A</v>
      </c>
    </row>
    <row r="231" spans="1:44" x14ac:dyDescent="0.25">
      <c r="A231" t="s">
        <v>146</v>
      </c>
      <c r="B231">
        <v>2017</v>
      </c>
      <c r="C231">
        <v>43100</v>
      </c>
      <c r="D231">
        <v>8437.1</v>
      </c>
      <c r="E231">
        <f>+D231</f>
        <v>8437.1</v>
      </c>
      <c r="F231">
        <f t="shared" si="60"/>
        <v>8437100</v>
      </c>
      <c r="G231">
        <f t="shared" si="61"/>
        <v>15.948149205631749</v>
      </c>
      <c r="H231">
        <v>4594.1000000000004</v>
      </c>
      <c r="I231">
        <v>1280.0999999999999</v>
      </c>
      <c r="J231">
        <v>915.5</v>
      </c>
      <c r="K231">
        <v>1242.5999999999999</v>
      </c>
      <c r="L231">
        <v>3.42</v>
      </c>
      <c r="M231">
        <v>7432.1</v>
      </c>
      <c r="N231">
        <v>228</v>
      </c>
      <c r="O231" t="s">
        <v>147</v>
      </c>
      <c r="P231" t="s">
        <v>50</v>
      </c>
      <c r="Q231">
        <v>1972</v>
      </c>
      <c r="R231">
        <v>2023</v>
      </c>
      <c r="S231">
        <v>51</v>
      </c>
      <c r="U231">
        <v>0.19927733397183342</v>
      </c>
      <c r="V231">
        <v>0.10850884782685993</v>
      </c>
      <c r="W231">
        <v>0.12318187322560245</v>
      </c>
      <c r="X231">
        <v>0.27863999477590817</v>
      </c>
      <c r="Y231" t="s">
        <v>51</v>
      </c>
      <c r="Z231" t="s">
        <v>47</v>
      </c>
      <c r="AA231">
        <f t="shared" si="75"/>
        <v>5250</v>
      </c>
      <c r="AB231">
        <f t="shared" si="75"/>
        <v>1070</v>
      </c>
      <c r="AC231">
        <f t="shared" si="75"/>
        <v>1470</v>
      </c>
      <c r="AD231">
        <f t="shared" si="62"/>
        <v>7790</v>
      </c>
      <c r="AE231">
        <v>525</v>
      </c>
      <c r="AF231">
        <v>107</v>
      </c>
      <c r="AG231">
        <v>147</v>
      </c>
      <c r="AH231">
        <v>779</v>
      </c>
      <c r="AI231">
        <v>8.1373958300566507</v>
      </c>
      <c r="AJ231">
        <v>3.9318256327243257</v>
      </c>
      <c r="AK231">
        <f t="shared" si="63"/>
        <v>15.948149205631749</v>
      </c>
      <c r="AL231">
        <f t="shared" si="64"/>
        <v>8.9605961388647941</v>
      </c>
      <c r="AM231">
        <f t="shared" si="65"/>
        <v>6.9754139274559517</v>
      </c>
      <c r="AN231">
        <f t="shared" si="66"/>
        <v>8.5659833555856686</v>
      </c>
      <c r="AO231">
        <f t="shared" si="67"/>
        <v>0.6739409499358151</v>
      </c>
      <c r="AP231">
        <f t="shared" si="68"/>
        <v>0.13735558408215662</v>
      </c>
      <c r="AQ231">
        <f t="shared" si="69"/>
        <v>0.18870346598202825</v>
      </c>
      <c r="AR231" t="e">
        <f>+MATCH(O231,'[1]Return t - CEO t - NO'!#REF!)</f>
        <v>#REF!</v>
      </c>
    </row>
    <row r="232" spans="1:44" x14ac:dyDescent="0.25">
      <c r="A232" t="s">
        <v>150</v>
      </c>
      <c r="B232">
        <v>2021</v>
      </c>
      <c r="C232">
        <v>44561</v>
      </c>
      <c r="D232">
        <v>596.81700000000001</v>
      </c>
      <c r="E232">
        <f>+D232*[1]Valuta!$D$11</f>
        <v>5273.6540570999996</v>
      </c>
      <c r="F232">
        <f t="shared" si="60"/>
        <v>5273654.0570999999</v>
      </c>
      <c r="G232">
        <f t="shared" si="61"/>
        <v>15.478234049716683</v>
      </c>
      <c r="H232">
        <v>458.209</v>
      </c>
      <c r="I232">
        <v>14.281000000000001</v>
      </c>
      <c r="J232">
        <v>86.921000000000006</v>
      </c>
      <c r="K232">
        <v>116.054</v>
      </c>
      <c r="L232">
        <v>1.1459999999999999</v>
      </c>
      <c r="M232">
        <v>610.52800000000002</v>
      </c>
      <c r="N232">
        <v>228</v>
      </c>
      <c r="O232" t="s">
        <v>151</v>
      </c>
      <c r="P232" t="s">
        <v>45</v>
      </c>
      <c r="Q232">
        <v>1983</v>
      </c>
      <c r="R232">
        <v>2023</v>
      </c>
      <c r="S232">
        <v>40</v>
      </c>
      <c r="U232">
        <v>0.18969727787974486</v>
      </c>
      <c r="V232">
        <v>0.1456409586188061</v>
      </c>
      <c r="W232">
        <v>0.14237021070286704</v>
      </c>
      <c r="X232">
        <v>3.1167000211693791E-2</v>
      </c>
      <c r="Y232" t="s">
        <v>113</v>
      </c>
      <c r="Z232" t="s">
        <v>68</v>
      </c>
      <c r="AA232" s="1">
        <f>+AE232*[1]Valuta!$D$11</f>
        <v>3693.5733999999998</v>
      </c>
      <c r="AB232" s="1">
        <f>+AF232*[1]Valuta!$D$11</f>
        <v>3914.4809</v>
      </c>
      <c r="AC232" s="1">
        <f>+AG232*[1]Valuta!$D$11</f>
        <v>159.05339999999998</v>
      </c>
      <c r="AD232" s="1">
        <f t="shared" si="62"/>
        <v>7767.1076999999996</v>
      </c>
      <c r="AE232">
        <v>418</v>
      </c>
      <c r="AF232">
        <v>443</v>
      </c>
      <c r="AG232">
        <v>18</v>
      </c>
      <c r="AH232">
        <v>879</v>
      </c>
      <c r="AI232">
        <v>7.0440328972746853</v>
      </c>
      <c r="AJ232">
        <v>3.6888794541139363</v>
      </c>
      <c r="AK232">
        <f t="shared" si="63"/>
        <v>15.478234049716683</v>
      </c>
      <c r="AL232">
        <f t="shared" si="64"/>
        <v>8.957653134681177</v>
      </c>
      <c r="AM232">
        <f t="shared" si="65"/>
        <v>8.2724380070411367</v>
      </c>
      <c r="AN232">
        <f t="shared" si="66"/>
        <v>8.2143496695207574</v>
      </c>
      <c r="AO232">
        <f t="shared" si="67"/>
        <v>0.47554038680318544</v>
      </c>
      <c r="AP232">
        <f t="shared" si="68"/>
        <v>0.50398179749715588</v>
      </c>
      <c r="AQ232">
        <f t="shared" si="69"/>
        <v>2.0477815699658702E-2</v>
      </c>
      <c r="AR232" t="e">
        <f>+MATCH(O232,'[1]Return t - CEO t - NO'!B411)</f>
        <v>#N/A</v>
      </c>
    </row>
    <row r="233" spans="1:44" x14ac:dyDescent="0.25">
      <c r="A233" t="s">
        <v>152</v>
      </c>
      <c r="B233">
        <v>2018</v>
      </c>
      <c r="C233">
        <v>43465</v>
      </c>
      <c r="D233">
        <v>811.33600000000001</v>
      </c>
      <c r="E233">
        <f>+D233*[1]Valuta!$D$8</f>
        <v>7051.4023096000001</v>
      </c>
      <c r="F233">
        <f t="shared" si="60"/>
        <v>7051402.3096000003</v>
      </c>
      <c r="G233">
        <f t="shared" si="61"/>
        <v>15.768737064171768</v>
      </c>
      <c r="H233">
        <v>176.066</v>
      </c>
      <c r="I233">
        <v>572.26900000000001</v>
      </c>
      <c r="J233">
        <v>50.363999999999997</v>
      </c>
      <c r="K233">
        <v>84.22</v>
      </c>
      <c r="L233">
        <v>3.0000000000000001E-3</v>
      </c>
      <c r="M233">
        <v>87.801000000000002</v>
      </c>
      <c r="N233">
        <v>228</v>
      </c>
      <c r="O233" t="s">
        <v>153</v>
      </c>
      <c r="P233" t="s">
        <v>45</v>
      </c>
      <c r="Q233">
        <v>1996</v>
      </c>
      <c r="R233">
        <v>2023</v>
      </c>
      <c r="S233">
        <v>27</v>
      </c>
      <c r="U233">
        <v>0.28605182147603736</v>
      </c>
      <c r="V233">
        <v>6.2075391699616428E-2</v>
      </c>
      <c r="W233">
        <v>0.57361533467728154</v>
      </c>
      <c r="X233">
        <v>3.2503095430122793</v>
      </c>
      <c r="Y233" t="s">
        <v>46</v>
      </c>
      <c r="Z233" t="s">
        <v>47</v>
      </c>
      <c r="AA233" s="1">
        <f>+AE233*[1]Valuta!$D$8</f>
        <v>2911.5185000000001</v>
      </c>
      <c r="AB233" s="1">
        <f>+AF233*[1]Valuta!$D$8</f>
        <v>4736.6495000000004</v>
      </c>
      <c r="AC233" s="1">
        <f>+AG233*[1]Valuta!$D$8</f>
        <v>95.602100000000007</v>
      </c>
      <c r="AD233" s="1">
        <f t="shared" si="62"/>
        <v>7743.7701000000006</v>
      </c>
      <c r="AE233">
        <v>335</v>
      </c>
      <c r="AF233">
        <v>545</v>
      </c>
      <c r="AG233">
        <v>11</v>
      </c>
      <c r="AH233">
        <v>891</v>
      </c>
      <c r="AI233">
        <v>1.0986122886681098</v>
      </c>
      <c r="AJ233">
        <v>3.2958368660043291</v>
      </c>
      <c r="AK233">
        <f t="shared" si="63"/>
        <v>15.768737064171768</v>
      </c>
      <c r="AL233">
        <f t="shared" si="64"/>
        <v>8.9546439410157301</v>
      </c>
      <c r="AM233">
        <f t="shared" si="65"/>
        <v>8.4630853082081661</v>
      </c>
      <c r="AN233">
        <f t="shared" si="66"/>
        <v>7.9764300453699875</v>
      </c>
      <c r="AO233">
        <f t="shared" si="67"/>
        <v>0.37598204264870932</v>
      </c>
      <c r="AP233">
        <f t="shared" si="68"/>
        <v>0.611672278338945</v>
      </c>
      <c r="AQ233">
        <f t="shared" si="69"/>
        <v>1.2345679012345678E-2</v>
      </c>
      <c r="AR233">
        <f>+MATCH(O233,'[1]Return t - CEO t - NO'!B70)</f>
        <v>1</v>
      </c>
    </row>
    <row r="234" spans="1:44" x14ac:dyDescent="0.25">
      <c r="A234" t="s">
        <v>65</v>
      </c>
      <c r="B234">
        <v>2022</v>
      </c>
      <c r="C234">
        <v>44926</v>
      </c>
      <c r="D234">
        <v>109.8</v>
      </c>
      <c r="E234">
        <f>+D234*[1]Valuta!$D$12</f>
        <v>1087.7446799999998</v>
      </c>
      <c r="F234">
        <f t="shared" si="60"/>
        <v>1087744.6799999997</v>
      </c>
      <c r="G234">
        <f t="shared" si="61"/>
        <v>13.899617009741272</v>
      </c>
      <c r="H234">
        <v>107.4</v>
      </c>
      <c r="I234">
        <v>0.1</v>
      </c>
      <c r="J234">
        <v>-4.0999999999999996</v>
      </c>
      <c r="K234">
        <v>-3.4</v>
      </c>
      <c r="L234">
        <v>6.0000000000000001E-3</v>
      </c>
      <c r="M234">
        <v>0.2</v>
      </c>
      <c r="N234">
        <v>228</v>
      </c>
      <c r="O234" t="s">
        <v>66</v>
      </c>
      <c r="P234" t="s">
        <v>45</v>
      </c>
      <c r="Q234">
        <v>1995</v>
      </c>
      <c r="R234">
        <v>2023</v>
      </c>
      <c r="S234">
        <v>28</v>
      </c>
      <c r="U234">
        <v>-3.8175046554934818E-2</v>
      </c>
      <c r="V234">
        <v>-3.7340619307832418E-2</v>
      </c>
      <c r="W234">
        <v>-20.499999999999996</v>
      </c>
      <c r="X234">
        <v>9.3109869646182495E-4</v>
      </c>
      <c r="Y234" t="s">
        <v>67</v>
      </c>
      <c r="Z234" t="s">
        <v>68</v>
      </c>
      <c r="AA234" s="1">
        <f>+AE234*[1]Valuta!$D$12</f>
        <v>4477.7831999999999</v>
      </c>
      <c r="AB234" s="1">
        <f>+AF234*[1]Valuta!$D$12</f>
        <v>2268.6113999999998</v>
      </c>
      <c r="AC234" s="1">
        <f>+AG234*[1]Valuta!$D$12</f>
        <v>980.75339999999994</v>
      </c>
      <c r="AD234" s="1">
        <f t="shared" si="62"/>
        <v>7727.1479999999992</v>
      </c>
      <c r="AE234">
        <v>452</v>
      </c>
      <c r="AF234">
        <v>229</v>
      </c>
      <c r="AG234">
        <v>99</v>
      </c>
      <c r="AH234">
        <v>780</v>
      </c>
      <c r="AI234">
        <v>1.791759469228055</v>
      </c>
      <c r="AJ234">
        <v>3.3322045101752038</v>
      </c>
      <c r="AK234">
        <f t="shared" si="63"/>
        <v>13.899617009741272</v>
      </c>
      <c r="AL234">
        <f t="shared" si="64"/>
        <v>8.9524951213673418</v>
      </c>
      <c r="AM234">
        <f t="shared" si="65"/>
        <v>7.7269232052379442</v>
      </c>
      <c r="AN234">
        <f t="shared" si="66"/>
        <v>8.4068833815159358</v>
      </c>
      <c r="AO234">
        <f t="shared" si="67"/>
        <v>0.57948717948717954</v>
      </c>
      <c r="AP234">
        <f t="shared" si="68"/>
        <v>0.2935897435897436</v>
      </c>
      <c r="AQ234">
        <f t="shared" si="69"/>
        <v>0.12692307692307692</v>
      </c>
      <c r="AR234" t="e">
        <f>+MATCH(O234,'[1]Return t - CEO t - NO'!B473)</f>
        <v>#N/A</v>
      </c>
    </row>
    <row r="235" spans="1:44" x14ac:dyDescent="0.25">
      <c r="A235" t="s">
        <v>162</v>
      </c>
      <c r="B235">
        <v>2019</v>
      </c>
      <c r="C235">
        <v>43830</v>
      </c>
      <c r="D235">
        <v>23464</v>
      </c>
      <c r="E235">
        <f>+D235</f>
        <v>23464</v>
      </c>
      <c r="F235">
        <f t="shared" si="60"/>
        <v>23464000</v>
      </c>
      <c r="G235">
        <f t="shared" si="61"/>
        <v>16.970977889639425</v>
      </c>
      <c r="H235">
        <v>3281</v>
      </c>
      <c r="I235">
        <v>4364</v>
      </c>
      <c r="J235">
        <v>688</v>
      </c>
      <c r="K235">
        <v>1760</v>
      </c>
      <c r="L235">
        <v>3.5009999999999999</v>
      </c>
      <c r="M235">
        <v>6276</v>
      </c>
      <c r="N235">
        <v>228</v>
      </c>
      <c r="O235" t="s">
        <v>163</v>
      </c>
      <c r="P235" t="s">
        <v>50</v>
      </c>
      <c r="Q235">
        <v>1991</v>
      </c>
      <c r="R235">
        <v>2023</v>
      </c>
      <c r="S235">
        <v>32</v>
      </c>
      <c r="U235">
        <v>0.20969216702224933</v>
      </c>
      <c r="V235">
        <v>2.9321513808387316E-2</v>
      </c>
      <c r="W235">
        <v>0.10962396430847673</v>
      </c>
      <c r="X235">
        <v>1.3300822919841511</v>
      </c>
      <c r="Y235" t="s">
        <v>71</v>
      </c>
      <c r="Z235" t="s">
        <v>72</v>
      </c>
      <c r="AA235">
        <f t="shared" ref="AA235:AC237" si="76">+AE235*10</f>
        <v>7250</v>
      </c>
      <c r="AB235">
        <f t="shared" si="76"/>
        <v>0</v>
      </c>
      <c r="AC235">
        <f t="shared" si="76"/>
        <v>450</v>
      </c>
      <c r="AD235">
        <f t="shared" si="62"/>
        <v>7700</v>
      </c>
      <c r="AE235">
        <v>725</v>
      </c>
      <c r="AF235">
        <v>0</v>
      </c>
      <c r="AG235">
        <v>45</v>
      </c>
      <c r="AH235">
        <v>770</v>
      </c>
      <c r="AI235">
        <v>8.160803920954665</v>
      </c>
      <c r="AJ235">
        <v>3.4657359027997265</v>
      </c>
      <c r="AK235">
        <f t="shared" si="63"/>
        <v>16.970977889639425</v>
      </c>
      <c r="AL235">
        <f t="shared" si="64"/>
        <v>8.9489756078417759</v>
      </c>
      <c r="AM235" t="e">
        <f t="shared" si="65"/>
        <v>#NUM!</v>
      </c>
      <c r="AN235">
        <f t="shared" si="66"/>
        <v>8.8887567478487206</v>
      </c>
      <c r="AO235">
        <f t="shared" si="67"/>
        <v>0.94155844155844159</v>
      </c>
      <c r="AP235">
        <f t="shared" si="68"/>
        <v>0</v>
      </c>
      <c r="AQ235">
        <f t="shared" si="69"/>
        <v>5.844155844155844E-2</v>
      </c>
      <c r="AR235" t="e">
        <f>+MATCH(O235,'[1]Return t - CEO t - NO'!B189)</f>
        <v>#N/A</v>
      </c>
    </row>
    <row r="236" spans="1:44" x14ac:dyDescent="0.25">
      <c r="A236" t="s">
        <v>179</v>
      </c>
      <c r="B236">
        <v>2022</v>
      </c>
      <c r="C236">
        <v>44926</v>
      </c>
      <c r="D236">
        <v>26019.13</v>
      </c>
      <c r="E236">
        <f>+D236</f>
        <v>26019.13</v>
      </c>
      <c r="F236">
        <f t="shared" si="60"/>
        <v>26019130</v>
      </c>
      <c r="G236">
        <f t="shared" si="61"/>
        <v>17.074342594671045</v>
      </c>
      <c r="H236">
        <v>1762.5119999999999</v>
      </c>
      <c r="I236">
        <v>20203.370999999999</v>
      </c>
      <c r="J236">
        <v>570.49900000000002</v>
      </c>
      <c r="K236">
        <v>1915.547</v>
      </c>
      <c r="L236">
        <v>3.4</v>
      </c>
      <c r="M236">
        <v>6295.3209999999999</v>
      </c>
      <c r="N236">
        <v>228</v>
      </c>
      <c r="O236" t="s">
        <v>180</v>
      </c>
      <c r="P236" t="s">
        <v>50</v>
      </c>
      <c r="Q236">
        <v>1964</v>
      </c>
      <c r="R236">
        <v>2023</v>
      </c>
      <c r="S236">
        <v>59</v>
      </c>
      <c r="U236">
        <v>0.32368517207258735</v>
      </c>
      <c r="V236">
        <v>2.1926136654069527E-2</v>
      </c>
      <c r="W236">
        <v>9.0622702162447319E-2</v>
      </c>
      <c r="X236">
        <v>11.462827487132003</v>
      </c>
      <c r="Y236" t="s">
        <v>71</v>
      </c>
      <c r="Z236" t="s">
        <v>72</v>
      </c>
      <c r="AA236">
        <f t="shared" si="76"/>
        <v>5820</v>
      </c>
      <c r="AB236">
        <f t="shared" si="76"/>
        <v>1580</v>
      </c>
      <c r="AC236">
        <f t="shared" si="76"/>
        <v>290</v>
      </c>
      <c r="AD236">
        <f t="shared" si="62"/>
        <v>7690</v>
      </c>
      <c r="AE236">
        <v>582</v>
      </c>
      <c r="AF236">
        <v>158</v>
      </c>
      <c r="AG236">
        <v>29</v>
      </c>
      <c r="AH236">
        <v>769</v>
      </c>
      <c r="AI236">
        <v>8.1315307106042525</v>
      </c>
      <c r="AJ236">
        <v>4.0775374439057197</v>
      </c>
      <c r="AK236">
        <f t="shared" si="63"/>
        <v>17.074342594671045</v>
      </c>
      <c r="AL236">
        <f t="shared" si="64"/>
        <v>8.9476760624996903</v>
      </c>
      <c r="AM236">
        <f t="shared" si="65"/>
        <v>7.3651801260210128</v>
      </c>
      <c r="AN236">
        <f t="shared" si="66"/>
        <v>8.6690555407254841</v>
      </c>
      <c r="AO236">
        <f t="shared" si="67"/>
        <v>0.75682704811443435</v>
      </c>
      <c r="AP236">
        <f t="shared" si="68"/>
        <v>0.20546163849154747</v>
      </c>
      <c r="AQ236">
        <f t="shared" si="69"/>
        <v>3.7711313394018203E-2</v>
      </c>
      <c r="AR236" t="e">
        <f>+MATCH(O236,'[1]Return t - CEO t - NO'!B617)</f>
        <v>#N/A</v>
      </c>
    </row>
    <row r="237" spans="1:44" x14ac:dyDescent="0.25">
      <c r="A237" t="s">
        <v>181</v>
      </c>
      <c r="B237">
        <v>2021</v>
      </c>
      <c r="C237">
        <v>44561</v>
      </c>
      <c r="D237">
        <v>70292</v>
      </c>
      <c r="E237">
        <f>+D237</f>
        <v>70292</v>
      </c>
      <c r="F237">
        <f t="shared" si="60"/>
        <v>70292000</v>
      </c>
      <c r="G237">
        <f t="shared" si="61"/>
        <v>18.068168552296875</v>
      </c>
      <c r="H237">
        <v>31263</v>
      </c>
      <c r="I237">
        <v>23063</v>
      </c>
      <c r="J237">
        <v>7171</v>
      </c>
      <c r="K237">
        <v>7176</v>
      </c>
      <c r="L237">
        <v>0.188</v>
      </c>
      <c r="M237">
        <v>7662</v>
      </c>
      <c r="N237">
        <v>228</v>
      </c>
      <c r="O237" t="s">
        <v>182</v>
      </c>
      <c r="P237" t="s">
        <v>50</v>
      </c>
      <c r="Q237">
        <v>2000</v>
      </c>
      <c r="R237">
        <v>2023</v>
      </c>
      <c r="S237">
        <v>23</v>
      </c>
      <c r="U237">
        <v>0.22937657934299333</v>
      </c>
      <c r="V237">
        <v>0.10201729926591931</v>
      </c>
      <c r="W237">
        <v>0.935917515009136</v>
      </c>
      <c r="X237">
        <v>0.73770911300898823</v>
      </c>
      <c r="Y237" t="s">
        <v>183</v>
      </c>
      <c r="Z237" t="s">
        <v>184</v>
      </c>
      <c r="AA237">
        <f t="shared" si="76"/>
        <v>3840</v>
      </c>
      <c r="AB237">
        <f t="shared" si="76"/>
        <v>3560</v>
      </c>
      <c r="AC237">
        <f t="shared" si="76"/>
        <v>270</v>
      </c>
      <c r="AD237">
        <f t="shared" si="62"/>
        <v>7670</v>
      </c>
      <c r="AE237">
        <v>384</v>
      </c>
      <c r="AF237">
        <v>356</v>
      </c>
      <c r="AG237">
        <v>27</v>
      </c>
      <c r="AH237">
        <v>767</v>
      </c>
      <c r="AI237">
        <v>5.2364419628299492</v>
      </c>
      <c r="AJ237">
        <v>3.1354942159291497</v>
      </c>
      <c r="AK237">
        <f t="shared" si="63"/>
        <v>18.068168552296875</v>
      </c>
      <c r="AL237">
        <f t="shared" si="64"/>
        <v>8.9450718943613019</v>
      </c>
      <c r="AM237">
        <f t="shared" si="65"/>
        <v>8.1775158238460754</v>
      </c>
      <c r="AN237">
        <f t="shared" si="66"/>
        <v>8.2532276455817719</v>
      </c>
      <c r="AO237">
        <f t="shared" si="67"/>
        <v>0.500651890482399</v>
      </c>
      <c r="AP237">
        <f t="shared" si="68"/>
        <v>0.46414602346805739</v>
      </c>
      <c r="AQ237">
        <f t="shared" si="69"/>
        <v>3.5202086049543675E-2</v>
      </c>
      <c r="AR237" t="e">
        <f>+MATCH(O237,'[1]Return t - CEO t - NO'!B219)</f>
        <v>#N/A</v>
      </c>
    </row>
    <row r="238" spans="1:44" x14ac:dyDescent="0.25">
      <c r="A238" t="s">
        <v>52</v>
      </c>
      <c r="B238">
        <v>2015</v>
      </c>
      <c r="C238">
        <v>42369</v>
      </c>
      <c r="D238">
        <v>40260.1</v>
      </c>
      <c r="E238">
        <f>+D238*[1]Valuta!$E$5</f>
        <v>387125.01756000001</v>
      </c>
      <c r="F238">
        <f t="shared" si="60"/>
        <v>387125017.56</v>
      </c>
      <c r="G238">
        <f t="shared" si="61"/>
        <v>19.774258241617666</v>
      </c>
      <c r="H238">
        <v>18178.3</v>
      </c>
      <c r="I238">
        <v>10279.299999999999</v>
      </c>
      <c r="J238">
        <v>3058.6</v>
      </c>
      <c r="K238">
        <v>4310.7</v>
      </c>
      <c r="L238">
        <v>10.042</v>
      </c>
      <c r="M238">
        <v>27710.2</v>
      </c>
      <c r="N238">
        <v>228</v>
      </c>
      <c r="O238" t="s">
        <v>53</v>
      </c>
      <c r="P238" t="s">
        <v>54</v>
      </c>
      <c r="Q238">
        <v>2006</v>
      </c>
      <c r="R238">
        <v>2023</v>
      </c>
      <c r="S238">
        <v>17</v>
      </c>
      <c r="U238">
        <v>0.16825555745036666</v>
      </c>
      <c r="V238">
        <v>7.5970998581722349E-2</v>
      </c>
      <c r="W238">
        <v>0.11037812790957842</v>
      </c>
      <c r="X238">
        <v>0.56547091862275345</v>
      </c>
      <c r="Y238" t="s">
        <v>55</v>
      </c>
      <c r="Z238" t="s">
        <v>56</v>
      </c>
      <c r="AA238">
        <f>+AE238*[1]Valuta!$E$5</f>
        <v>5278.9644000000008</v>
      </c>
      <c r="AB238">
        <f>+AF238*[1]Valuta!$E$5</f>
        <v>2144.2788</v>
      </c>
      <c r="AC238">
        <f>+AG238*[1]Valuta!$E$5</f>
        <v>240.39000000000001</v>
      </c>
      <c r="AD238">
        <f t="shared" si="62"/>
        <v>7663.6332000000011</v>
      </c>
      <c r="AE238">
        <v>549</v>
      </c>
      <c r="AF238">
        <v>223</v>
      </c>
      <c r="AG238">
        <v>25</v>
      </c>
      <c r="AH238">
        <v>797</v>
      </c>
      <c r="AI238">
        <v>9.2145315765946503</v>
      </c>
      <c r="AJ238">
        <v>2.8332133440562162</v>
      </c>
      <c r="AK238">
        <f t="shared" si="63"/>
        <v>19.774258241617666</v>
      </c>
      <c r="AL238">
        <f t="shared" si="64"/>
        <v>8.9442414583801035</v>
      </c>
      <c r="AM238">
        <f t="shared" si="65"/>
        <v>7.6705585510500072</v>
      </c>
      <c r="AN238">
        <f t="shared" si="66"/>
        <v>8.5714852210994188</v>
      </c>
      <c r="AO238">
        <f t="shared" si="67"/>
        <v>0.68883312421580933</v>
      </c>
      <c r="AP238">
        <f t="shared" si="68"/>
        <v>0.2797992471769134</v>
      </c>
      <c r="AQ238">
        <f t="shared" si="69"/>
        <v>3.1367628607277286E-2</v>
      </c>
      <c r="AR238" t="e">
        <f>+MATCH(O238,'[1]Return t - CEO t - NO'!B377)</f>
        <v>#N/A</v>
      </c>
    </row>
    <row r="239" spans="1:44" x14ac:dyDescent="0.25">
      <c r="A239" t="s">
        <v>160</v>
      </c>
      <c r="B239">
        <v>2016</v>
      </c>
      <c r="C239">
        <v>42735</v>
      </c>
      <c r="D239">
        <v>12861</v>
      </c>
      <c r="E239">
        <f>+D239</f>
        <v>12861</v>
      </c>
      <c r="F239">
        <f t="shared" si="60"/>
        <v>12861000</v>
      </c>
      <c r="G239">
        <f t="shared" si="61"/>
        <v>16.369710034248225</v>
      </c>
      <c r="H239">
        <v>5580</v>
      </c>
      <c r="I239">
        <v>1494</v>
      </c>
      <c r="J239">
        <v>-848</v>
      </c>
      <c r="K239">
        <v>-101</v>
      </c>
      <c r="L239">
        <v>2.6019999999999999</v>
      </c>
      <c r="M239">
        <v>5140</v>
      </c>
      <c r="N239">
        <v>228</v>
      </c>
      <c r="O239" t="s">
        <v>161</v>
      </c>
      <c r="P239" t="s">
        <v>50</v>
      </c>
      <c r="Q239">
        <v>1841</v>
      </c>
      <c r="R239">
        <v>2023</v>
      </c>
      <c r="S239">
        <v>182</v>
      </c>
      <c r="U239">
        <v>-0.15197132616487455</v>
      </c>
      <c r="V239">
        <v>-6.5935774823108625E-2</v>
      </c>
      <c r="W239">
        <v>-0.16498054474708171</v>
      </c>
      <c r="X239">
        <v>0.26774193548387099</v>
      </c>
      <c r="Y239" t="s">
        <v>71</v>
      </c>
      <c r="Z239" t="s">
        <v>72</v>
      </c>
      <c r="AA239">
        <f t="shared" ref="AA239:AC241" si="77">+AE239*10</f>
        <v>3530</v>
      </c>
      <c r="AB239">
        <f t="shared" si="77"/>
        <v>4040</v>
      </c>
      <c r="AC239">
        <f t="shared" si="77"/>
        <v>90</v>
      </c>
      <c r="AD239">
        <f t="shared" si="62"/>
        <v>7660</v>
      </c>
      <c r="AE239">
        <v>353</v>
      </c>
      <c r="AF239">
        <v>404</v>
      </c>
      <c r="AG239">
        <v>9</v>
      </c>
      <c r="AH239">
        <v>766</v>
      </c>
      <c r="AI239">
        <v>7.8640356590724503</v>
      </c>
      <c r="AJ239">
        <v>5.2040066870767951</v>
      </c>
      <c r="AK239">
        <f t="shared" si="63"/>
        <v>16.369710034248225</v>
      </c>
      <c r="AL239">
        <f t="shared" si="64"/>
        <v>8.943767262734637</v>
      </c>
      <c r="AM239">
        <f t="shared" si="65"/>
        <v>8.3039999709551964</v>
      </c>
      <c r="AN239">
        <f t="shared" si="66"/>
        <v>8.1690531499273433</v>
      </c>
      <c r="AO239">
        <f t="shared" si="67"/>
        <v>0.46083550913838123</v>
      </c>
      <c r="AP239">
        <f t="shared" si="68"/>
        <v>0.52741514360313313</v>
      </c>
      <c r="AQ239">
        <f t="shared" si="69"/>
        <v>1.1749347258485639E-2</v>
      </c>
      <c r="AR239">
        <f>+MATCH(O239,'[1]Return t - CEO t - NO'!B32)</f>
        <v>1</v>
      </c>
    </row>
    <row r="240" spans="1:44" x14ac:dyDescent="0.25">
      <c r="A240" t="s">
        <v>173</v>
      </c>
      <c r="B240">
        <v>2022</v>
      </c>
      <c r="C240">
        <v>44926</v>
      </c>
      <c r="D240">
        <v>16500</v>
      </c>
      <c r="E240">
        <f>+D240</f>
        <v>16500</v>
      </c>
      <c r="F240">
        <f t="shared" si="60"/>
        <v>16500000</v>
      </c>
      <c r="G240">
        <f t="shared" si="61"/>
        <v>16.61887093887081</v>
      </c>
      <c r="H240">
        <v>5216</v>
      </c>
      <c r="I240">
        <v>9004</v>
      </c>
      <c r="J240">
        <v>1376</v>
      </c>
      <c r="K240">
        <v>1460</v>
      </c>
      <c r="L240">
        <v>1.885</v>
      </c>
      <c r="M240">
        <v>3561</v>
      </c>
      <c r="N240">
        <v>228</v>
      </c>
      <c r="O240" t="s">
        <v>174</v>
      </c>
      <c r="P240" t="s">
        <v>50</v>
      </c>
      <c r="Q240">
        <v>2008</v>
      </c>
      <c r="R240">
        <v>2023</v>
      </c>
      <c r="S240">
        <v>15</v>
      </c>
      <c r="U240">
        <v>0.26380368098159507</v>
      </c>
      <c r="V240">
        <v>8.3393939393939395E-2</v>
      </c>
      <c r="W240">
        <v>0.38640831227183375</v>
      </c>
      <c r="X240">
        <v>1.7262269938650308</v>
      </c>
      <c r="Y240" t="s">
        <v>92</v>
      </c>
      <c r="Z240" t="s">
        <v>84</v>
      </c>
      <c r="AA240">
        <f t="shared" si="77"/>
        <v>4370</v>
      </c>
      <c r="AB240">
        <f t="shared" si="77"/>
        <v>2740</v>
      </c>
      <c r="AC240">
        <f t="shared" si="77"/>
        <v>500</v>
      </c>
      <c r="AD240">
        <f t="shared" si="62"/>
        <v>7610</v>
      </c>
      <c r="AE240">
        <v>437</v>
      </c>
      <c r="AF240">
        <v>274</v>
      </c>
      <c r="AG240">
        <v>50</v>
      </c>
      <c r="AH240">
        <v>761</v>
      </c>
      <c r="AI240">
        <v>7.5416830998821114</v>
      </c>
      <c r="AJ240">
        <v>2.7080502011022101</v>
      </c>
      <c r="AK240">
        <f t="shared" si="63"/>
        <v>16.61887093887081</v>
      </c>
      <c r="AL240">
        <f t="shared" si="64"/>
        <v>8.9372184508557311</v>
      </c>
      <c r="AM240">
        <f t="shared" si="65"/>
        <v>7.9157131993821155</v>
      </c>
      <c r="AN240">
        <f t="shared" si="66"/>
        <v>8.382518288089635</v>
      </c>
      <c r="AO240">
        <f t="shared" si="67"/>
        <v>0.57424441524310121</v>
      </c>
      <c r="AP240">
        <f t="shared" si="68"/>
        <v>0.3600525624178712</v>
      </c>
      <c r="AQ240">
        <f t="shared" si="69"/>
        <v>6.5703022339027597E-2</v>
      </c>
      <c r="AR240">
        <f>+MATCH(O240,'[1]Return t - CEO t - NO'!B98)</f>
        <v>1</v>
      </c>
    </row>
    <row r="241" spans="1:44" x14ac:dyDescent="0.25">
      <c r="A241" t="s">
        <v>146</v>
      </c>
      <c r="B241">
        <v>2020</v>
      </c>
      <c r="C241">
        <v>44196</v>
      </c>
      <c r="D241">
        <v>10976.8</v>
      </c>
      <c r="E241">
        <f>+D241</f>
        <v>10976.8</v>
      </c>
      <c r="F241">
        <f t="shared" si="60"/>
        <v>10976800</v>
      </c>
      <c r="G241">
        <f t="shared" si="61"/>
        <v>16.211294512589102</v>
      </c>
      <c r="H241">
        <v>5428.5</v>
      </c>
      <c r="I241">
        <v>2257.1999999999998</v>
      </c>
      <c r="J241">
        <v>1306</v>
      </c>
      <c r="K241">
        <v>2097.6</v>
      </c>
      <c r="L241">
        <v>4.3070000000000004</v>
      </c>
      <c r="M241">
        <v>9941.2999999999993</v>
      </c>
      <c r="N241">
        <v>228</v>
      </c>
      <c r="O241" t="s">
        <v>147</v>
      </c>
      <c r="P241" t="s">
        <v>50</v>
      </c>
      <c r="Q241">
        <v>1972</v>
      </c>
      <c r="R241">
        <v>2023</v>
      </c>
      <c r="S241">
        <v>51</v>
      </c>
      <c r="U241">
        <v>0.24058211292253845</v>
      </c>
      <c r="V241">
        <v>0.11897820858538008</v>
      </c>
      <c r="W241">
        <v>0.13137114864253166</v>
      </c>
      <c r="X241">
        <v>0.41580547112462002</v>
      </c>
      <c r="Y241" t="s">
        <v>51</v>
      </c>
      <c r="Z241" t="s">
        <v>47</v>
      </c>
      <c r="AA241">
        <f t="shared" si="77"/>
        <v>6220</v>
      </c>
      <c r="AB241">
        <f t="shared" si="77"/>
        <v>0</v>
      </c>
      <c r="AC241">
        <f t="shared" si="77"/>
        <v>1360</v>
      </c>
      <c r="AD241">
        <f t="shared" si="62"/>
        <v>7580</v>
      </c>
      <c r="AE241">
        <v>622</v>
      </c>
      <c r="AF241">
        <v>0</v>
      </c>
      <c r="AG241">
        <v>136</v>
      </c>
      <c r="AH241">
        <v>758</v>
      </c>
      <c r="AI241">
        <v>8.3679968850541098</v>
      </c>
      <c r="AJ241">
        <v>3.9318256327243257</v>
      </c>
      <c r="AK241">
        <f t="shared" si="63"/>
        <v>16.211294512589102</v>
      </c>
      <c r="AL241">
        <f t="shared" si="64"/>
        <v>8.9332684786364176</v>
      </c>
      <c r="AM241" t="e">
        <f t="shared" si="65"/>
        <v>#NUM!</v>
      </c>
      <c r="AN241">
        <f t="shared" si="66"/>
        <v>8.7355251857332252</v>
      </c>
      <c r="AO241">
        <f t="shared" si="67"/>
        <v>0.82058047493403696</v>
      </c>
      <c r="AP241">
        <f t="shared" si="68"/>
        <v>0</v>
      </c>
      <c r="AQ241">
        <f t="shared" si="69"/>
        <v>0.17941952506596306</v>
      </c>
      <c r="AR241" t="e">
        <f>+MATCH(O241,'[1]Return t - CEO t - NO'!#REF!)</f>
        <v>#REF!</v>
      </c>
    </row>
    <row r="242" spans="1:44" x14ac:dyDescent="0.25">
      <c r="A242" t="s">
        <v>164</v>
      </c>
      <c r="B242">
        <v>2018</v>
      </c>
      <c r="C242">
        <v>43465</v>
      </c>
      <c r="D242">
        <v>156.31200000000001</v>
      </c>
      <c r="E242">
        <f>+D242*[1]Valuta!$D$8</f>
        <v>1358.5232232000001</v>
      </c>
      <c r="F242">
        <f t="shared" si="60"/>
        <v>1358523.2232000001</v>
      </c>
      <c r="G242">
        <f t="shared" si="61"/>
        <v>14.121908802439268</v>
      </c>
      <c r="H242">
        <v>123.239</v>
      </c>
      <c r="I242">
        <v>1E-3</v>
      </c>
      <c r="J242">
        <v>-243.512</v>
      </c>
      <c r="K242">
        <v>-236.65799999999999</v>
      </c>
      <c r="L242">
        <v>0.104</v>
      </c>
      <c r="M242">
        <v>2.181</v>
      </c>
      <c r="N242">
        <v>228</v>
      </c>
      <c r="O242" t="s">
        <v>165</v>
      </c>
      <c r="P242" t="s">
        <v>45</v>
      </c>
      <c r="Q242">
        <v>1996</v>
      </c>
      <c r="R242">
        <v>2023</v>
      </c>
      <c r="S242">
        <v>27</v>
      </c>
      <c r="T242">
        <v>44256</v>
      </c>
      <c r="U242">
        <v>-1.9759329433052848</v>
      </c>
      <c r="V242">
        <v>-1.557858641690977</v>
      </c>
      <c r="W242">
        <v>-111.65153599266391</v>
      </c>
      <c r="X242">
        <v>8.1143144621426663E-6</v>
      </c>
      <c r="Y242" t="s">
        <v>98</v>
      </c>
      <c r="Z242" t="s">
        <v>68</v>
      </c>
      <c r="AA242" s="1">
        <f>+AE242*[1]Valuta!$D$8</f>
        <v>2607.33</v>
      </c>
      <c r="AB242" s="1">
        <f>+AF242*[1]Valuta!$D$8</f>
        <v>69.528800000000004</v>
      </c>
      <c r="AC242" s="1">
        <f>+AG242*[1]Valuta!$D$8</f>
        <v>4901.7804000000006</v>
      </c>
      <c r="AD242" s="1">
        <f t="shared" si="62"/>
        <v>7578.6392000000005</v>
      </c>
      <c r="AE242">
        <v>300</v>
      </c>
      <c r="AF242">
        <v>8</v>
      </c>
      <c r="AG242">
        <v>564</v>
      </c>
      <c r="AH242">
        <v>872</v>
      </c>
      <c r="AI242">
        <v>4.6443908991413725</v>
      </c>
      <c r="AJ242">
        <v>3.2958368660043291</v>
      </c>
      <c r="AK242">
        <f t="shared" si="63"/>
        <v>14.121908802439268</v>
      </c>
      <c r="AL242">
        <f t="shared" si="64"/>
        <v>8.9330889374539009</v>
      </c>
      <c r="AM242">
        <f t="shared" si="65"/>
        <v>4.2417410552247574</v>
      </c>
      <c r="AN242">
        <f t="shared" si="66"/>
        <v>7.8660819882011221</v>
      </c>
      <c r="AO242">
        <f t="shared" si="67"/>
        <v>0.34403669724770641</v>
      </c>
      <c r="AP242">
        <f t="shared" si="68"/>
        <v>9.1743119266055051E-3</v>
      </c>
      <c r="AQ242">
        <f t="shared" si="69"/>
        <v>0.64678899082568808</v>
      </c>
      <c r="AR242" t="e">
        <f>+MATCH(O242,'[1]Return t - CEO t - NO'!B302)</f>
        <v>#N/A</v>
      </c>
    </row>
    <row r="243" spans="1:44" x14ac:dyDescent="0.25">
      <c r="A243" t="s">
        <v>148</v>
      </c>
      <c r="B243">
        <v>2021</v>
      </c>
      <c r="C243">
        <v>44561</v>
      </c>
      <c r="D243">
        <v>2947.8</v>
      </c>
      <c r="E243">
        <f>+D243*[1]Valuta!$D$11</f>
        <v>26047.645140000001</v>
      </c>
      <c r="F243">
        <f t="shared" si="60"/>
        <v>26047645.140000001</v>
      </c>
      <c r="G243">
        <f t="shared" si="61"/>
        <v>17.075437924380793</v>
      </c>
      <c r="H243">
        <v>1018.8</v>
      </c>
      <c r="I243">
        <v>885.9</v>
      </c>
      <c r="J243">
        <v>371.7</v>
      </c>
      <c r="K243">
        <v>595.4</v>
      </c>
      <c r="L243">
        <v>1.327</v>
      </c>
      <c r="M243">
        <v>1004.1</v>
      </c>
      <c r="N243">
        <v>228</v>
      </c>
      <c r="O243" t="s">
        <v>149</v>
      </c>
      <c r="P243" t="s">
        <v>45</v>
      </c>
      <c r="Q243">
        <v>1971</v>
      </c>
      <c r="R243">
        <v>2023</v>
      </c>
      <c r="S243">
        <v>52</v>
      </c>
      <c r="U243">
        <v>0.36484098939929327</v>
      </c>
      <c r="V243">
        <v>0.1260940362304091</v>
      </c>
      <c r="W243">
        <v>0.37018225276366895</v>
      </c>
      <c r="X243">
        <v>0.8695524146054181</v>
      </c>
      <c r="Y243" t="s">
        <v>71</v>
      </c>
      <c r="Z243" t="s">
        <v>72</v>
      </c>
      <c r="AA243" s="1">
        <f>+AE243*[1]Valuta!$D$11</f>
        <v>6088.2106999999996</v>
      </c>
      <c r="AB243" s="1">
        <f>+AF243*[1]Valuta!$D$11</f>
        <v>671.55880000000002</v>
      </c>
      <c r="AC243" s="1">
        <f>+AG243*[1]Valuta!$D$11</f>
        <v>795.26699999999994</v>
      </c>
      <c r="AD243" s="1">
        <f t="shared" si="62"/>
        <v>7555.0364999999993</v>
      </c>
      <c r="AE243">
        <v>689</v>
      </c>
      <c r="AF243">
        <v>76</v>
      </c>
      <c r="AG243">
        <v>90</v>
      </c>
      <c r="AH243">
        <v>855</v>
      </c>
      <c r="AI243">
        <v>7.1906760343322071</v>
      </c>
      <c r="AJ243">
        <v>3.9512437185814275</v>
      </c>
      <c r="AK243">
        <f t="shared" si="63"/>
        <v>17.075437924380793</v>
      </c>
      <c r="AL243">
        <f t="shared" si="64"/>
        <v>8.929969705932761</v>
      </c>
      <c r="AM243">
        <f t="shared" si="65"/>
        <v>6.5096015772823312</v>
      </c>
      <c r="AN243">
        <f t="shared" si="66"/>
        <v>8.714109508009658</v>
      </c>
      <c r="AO243">
        <f t="shared" si="67"/>
        <v>0.80584795321637426</v>
      </c>
      <c r="AP243">
        <f t="shared" si="68"/>
        <v>8.8888888888888906E-2</v>
      </c>
      <c r="AQ243">
        <f t="shared" si="69"/>
        <v>0.10526315789473685</v>
      </c>
      <c r="AR243" t="e">
        <f>+MATCH(O243,'[1]Return t - CEO t - NO'!B179)</f>
        <v>#N/A</v>
      </c>
    </row>
    <row r="244" spans="1:44" x14ac:dyDescent="0.25">
      <c r="A244" t="s">
        <v>164</v>
      </c>
      <c r="B244">
        <v>2015</v>
      </c>
      <c r="C244">
        <v>42369</v>
      </c>
      <c r="D244">
        <v>828.26400000000001</v>
      </c>
      <c r="E244">
        <f>+D244*[1]Valuta!$D$5</f>
        <v>7287.5636304000009</v>
      </c>
      <c r="F244">
        <f t="shared" si="60"/>
        <v>7287563.6304000011</v>
      </c>
      <c r="G244">
        <f t="shared" si="61"/>
        <v>15.801679841047021</v>
      </c>
      <c r="H244">
        <v>749.68399999999997</v>
      </c>
      <c r="I244">
        <v>1E-3</v>
      </c>
      <c r="J244">
        <v>-226.387</v>
      </c>
      <c r="K244">
        <v>-219.83799999999999</v>
      </c>
      <c r="L244">
        <v>5.1999999999999998E-2</v>
      </c>
      <c r="M244">
        <v>0.34899999999999998</v>
      </c>
      <c r="N244">
        <v>228</v>
      </c>
      <c r="O244" t="s">
        <v>165</v>
      </c>
      <c r="P244" t="s">
        <v>45</v>
      </c>
      <c r="Q244">
        <v>1996</v>
      </c>
      <c r="R244">
        <v>2023</v>
      </c>
      <c r="S244">
        <v>27</v>
      </c>
      <c r="T244">
        <v>44256</v>
      </c>
      <c r="U244">
        <v>-0.30197656612652801</v>
      </c>
      <c r="V244">
        <v>-0.27332710343561956</v>
      </c>
      <c r="W244">
        <v>-648.67335243553009</v>
      </c>
      <c r="X244">
        <v>1.3338953479065847E-6</v>
      </c>
      <c r="Y244" t="s">
        <v>98</v>
      </c>
      <c r="Z244" t="s">
        <v>68</v>
      </c>
      <c r="AA244" s="1">
        <f>+AE244*[1]Valuta!$D$5</f>
        <v>3088.3086000000003</v>
      </c>
      <c r="AB244" s="1">
        <f>+AF244*[1]Valuta!$D$5</f>
        <v>4399.3</v>
      </c>
      <c r="AC244" s="1">
        <f>+AG244*[1]Valuta!$D$5</f>
        <v>35.194400000000002</v>
      </c>
      <c r="AD244" s="1">
        <f t="shared" si="62"/>
        <v>7522.8030000000008</v>
      </c>
      <c r="AE244">
        <v>351</v>
      </c>
      <c r="AF244">
        <v>500</v>
      </c>
      <c r="AG244">
        <v>4</v>
      </c>
      <c r="AH244">
        <v>855</v>
      </c>
      <c r="AI244">
        <v>3.9512437185814275</v>
      </c>
      <c r="AJ244">
        <v>3.2958368660043291</v>
      </c>
      <c r="AK244">
        <f t="shared" si="63"/>
        <v>15.801679841047021</v>
      </c>
      <c r="AL244">
        <f t="shared" si="64"/>
        <v>8.925694086855529</v>
      </c>
      <c r="AM244">
        <f t="shared" si="65"/>
        <v>8.3892007163409605</v>
      </c>
      <c r="AN244">
        <f t="shared" si="66"/>
        <v>8.0353788413846345</v>
      </c>
      <c r="AO244">
        <f t="shared" si="67"/>
        <v>0.41052631578947368</v>
      </c>
      <c r="AP244">
        <f t="shared" si="68"/>
        <v>0.58479532163742687</v>
      </c>
      <c r="AQ244">
        <f t="shared" si="69"/>
        <v>4.6783625730994153E-3</v>
      </c>
      <c r="AR244" t="e">
        <f>+MATCH(O244,'[1]Return t - CEO t - NO'!B305)</f>
        <v>#N/A</v>
      </c>
    </row>
    <row r="245" spans="1:44" x14ac:dyDescent="0.25">
      <c r="A245" t="s">
        <v>185</v>
      </c>
      <c r="B245">
        <v>2016</v>
      </c>
      <c r="C245">
        <v>42735</v>
      </c>
      <c r="D245">
        <v>2102.8910000000001</v>
      </c>
      <c r="E245">
        <f t="shared" ref="E245:E251" si="78">+D245</f>
        <v>2102.8910000000001</v>
      </c>
      <c r="F245">
        <f t="shared" si="60"/>
        <v>2102891</v>
      </c>
      <c r="G245">
        <f t="shared" si="61"/>
        <v>14.558823622623557</v>
      </c>
      <c r="H245">
        <v>1002.292</v>
      </c>
      <c r="I245">
        <v>526.21199999999999</v>
      </c>
      <c r="J245">
        <v>172.90299999999999</v>
      </c>
      <c r="K245">
        <v>201.85599999999999</v>
      </c>
      <c r="L245">
        <v>0.439</v>
      </c>
      <c r="M245">
        <v>1293.932</v>
      </c>
      <c r="N245">
        <v>228</v>
      </c>
      <c r="O245" t="s">
        <v>186</v>
      </c>
      <c r="P245" t="s">
        <v>50</v>
      </c>
      <c r="Q245">
        <v>1937</v>
      </c>
      <c r="R245">
        <v>2023</v>
      </c>
      <c r="S245">
        <v>86</v>
      </c>
      <c r="U245">
        <v>0.17250761255203073</v>
      </c>
      <c r="V245">
        <v>8.2221570209773109E-2</v>
      </c>
      <c r="W245">
        <v>0.13362603289817393</v>
      </c>
      <c r="X245">
        <v>0.52500868010519885</v>
      </c>
      <c r="Y245" t="s">
        <v>178</v>
      </c>
      <c r="Z245" t="s">
        <v>64</v>
      </c>
      <c r="AA245">
        <f t="shared" ref="AA245:AC251" si="79">+AE245*10</f>
        <v>2390</v>
      </c>
      <c r="AB245">
        <f t="shared" si="79"/>
        <v>4840</v>
      </c>
      <c r="AC245">
        <f t="shared" si="79"/>
        <v>250</v>
      </c>
      <c r="AD245">
        <f t="shared" si="62"/>
        <v>7480</v>
      </c>
      <c r="AE245">
        <v>239</v>
      </c>
      <c r="AF245">
        <v>484</v>
      </c>
      <c r="AG245">
        <v>25</v>
      </c>
      <c r="AH245">
        <v>748</v>
      </c>
      <c r="AI245">
        <v>6.0844994130751715</v>
      </c>
      <c r="AJ245">
        <v>4.4543472962535073</v>
      </c>
      <c r="AK245">
        <f t="shared" si="63"/>
        <v>14.558823622623557</v>
      </c>
      <c r="AL245">
        <f t="shared" si="64"/>
        <v>8.9199880709685235</v>
      </c>
      <c r="AM245">
        <f t="shared" si="65"/>
        <v>8.4846699997106771</v>
      </c>
      <c r="AN245">
        <f t="shared" si="66"/>
        <v>7.779048644925556</v>
      </c>
      <c r="AO245">
        <f t="shared" si="67"/>
        <v>0.31951871657754011</v>
      </c>
      <c r="AP245">
        <f t="shared" si="68"/>
        <v>0.6470588235294118</v>
      </c>
      <c r="AQ245">
        <f t="shared" si="69"/>
        <v>3.342245989304813E-2</v>
      </c>
      <c r="AR245" t="e">
        <f>+MATCH(O245,'[1]Return t - CEO t - NO'!B328)</f>
        <v>#N/A</v>
      </c>
    </row>
    <row r="246" spans="1:44" x14ac:dyDescent="0.25">
      <c r="A246" t="s">
        <v>187</v>
      </c>
      <c r="B246">
        <v>2022</v>
      </c>
      <c r="C246">
        <v>44926</v>
      </c>
      <c r="D246">
        <v>48062</v>
      </c>
      <c r="E246">
        <f t="shared" si="78"/>
        <v>48062</v>
      </c>
      <c r="F246">
        <f t="shared" si="60"/>
        <v>48062000</v>
      </c>
      <c r="G246">
        <f t="shared" si="61"/>
        <v>17.688002402055087</v>
      </c>
      <c r="H246">
        <v>15322</v>
      </c>
      <c r="I246">
        <v>8428</v>
      </c>
      <c r="J246">
        <v>5257</v>
      </c>
      <c r="K246">
        <v>6989</v>
      </c>
      <c r="L246">
        <v>7.2350000000000003</v>
      </c>
      <c r="M246">
        <v>31169</v>
      </c>
      <c r="N246">
        <v>228</v>
      </c>
      <c r="O246" t="s">
        <v>188</v>
      </c>
      <c r="P246" t="s">
        <v>50</v>
      </c>
      <c r="Q246">
        <v>1981</v>
      </c>
      <c r="R246">
        <v>2023</v>
      </c>
      <c r="S246">
        <v>42</v>
      </c>
      <c r="T246">
        <v>39001</v>
      </c>
      <c r="U246">
        <v>0.34310142279075839</v>
      </c>
      <c r="V246">
        <v>0.10937955141275851</v>
      </c>
      <c r="W246">
        <v>0.16866116975199719</v>
      </c>
      <c r="X246">
        <v>0.55005873906800684</v>
      </c>
      <c r="Y246" t="s">
        <v>55</v>
      </c>
      <c r="Z246" t="s">
        <v>56</v>
      </c>
      <c r="AA246">
        <f t="shared" si="79"/>
        <v>3540</v>
      </c>
      <c r="AB246">
        <f t="shared" si="79"/>
        <v>3520</v>
      </c>
      <c r="AC246">
        <f t="shared" si="79"/>
        <v>400</v>
      </c>
      <c r="AD246">
        <f t="shared" si="62"/>
        <v>7460</v>
      </c>
      <c r="AE246">
        <v>354</v>
      </c>
      <c r="AF246">
        <v>352</v>
      </c>
      <c r="AG246">
        <v>40</v>
      </c>
      <c r="AH246">
        <v>746</v>
      </c>
      <c r="AI246">
        <v>8.8866856390655844</v>
      </c>
      <c r="AJ246">
        <v>3.7376696182833684</v>
      </c>
      <c r="AK246">
        <f t="shared" si="63"/>
        <v>17.688002402055087</v>
      </c>
      <c r="AL246">
        <f t="shared" si="64"/>
        <v>8.9173106931978072</v>
      </c>
      <c r="AM246">
        <f t="shared" si="65"/>
        <v>8.1662162685921427</v>
      </c>
      <c r="AN246">
        <f t="shared" si="66"/>
        <v>8.1718820061278201</v>
      </c>
      <c r="AO246">
        <f t="shared" si="67"/>
        <v>0.47453083109919569</v>
      </c>
      <c r="AP246">
        <f t="shared" si="68"/>
        <v>0.47184986595174261</v>
      </c>
      <c r="AQ246">
        <f t="shared" si="69"/>
        <v>5.3619302949061663E-2</v>
      </c>
      <c r="AR246">
        <f>+MATCH(O246,'[1]Return t - CEO t - NO'!B82)</f>
        <v>1</v>
      </c>
    </row>
    <row r="247" spans="1:44" x14ac:dyDescent="0.25">
      <c r="A247" t="s">
        <v>132</v>
      </c>
      <c r="B247">
        <v>2016</v>
      </c>
      <c r="C247">
        <v>42735</v>
      </c>
      <c r="D247">
        <v>6549</v>
      </c>
      <c r="E247">
        <f t="shared" si="78"/>
        <v>6549</v>
      </c>
      <c r="F247">
        <f t="shared" si="60"/>
        <v>6549000</v>
      </c>
      <c r="G247">
        <f t="shared" si="61"/>
        <v>15.69482292420019</v>
      </c>
      <c r="H247">
        <v>1680</v>
      </c>
      <c r="I247">
        <v>83</v>
      </c>
      <c r="J247">
        <v>1002</v>
      </c>
      <c r="K247">
        <v>1139</v>
      </c>
      <c r="L247">
        <v>3.0489999999999999</v>
      </c>
      <c r="M247">
        <v>11775</v>
      </c>
      <c r="N247">
        <v>228</v>
      </c>
      <c r="O247" t="s">
        <v>133</v>
      </c>
      <c r="P247" t="s">
        <v>50</v>
      </c>
      <c r="Q247">
        <v>1985</v>
      </c>
      <c r="R247">
        <v>2023</v>
      </c>
      <c r="S247">
        <v>38</v>
      </c>
      <c r="U247">
        <v>0.59642857142857142</v>
      </c>
      <c r="V247">
        <v>0.15300045808520385</v>
      </c>
      <c r="W247">
        <v>8.5095541401273886E-2</v>
      </c>
      <c r="X247">
        <v>4.9404761904761903E-2</v>
      </c>
      <c r="Y247" t="s">
        <v>51</v>
      </c>
      <c r="Z247" t="s">
        <v>47</v>
      </c>
      <c r="AA247">
        <f t="shared" si="79"/>
        <v>3450</v>
      </c>
      <c r="AB247">
        <f t="shared" si="79"/>
        <v>3720</v>
      </c>
      <c r="AC247">
        <f t="shared" si="79"/>
        <v>150</v>
      </c>
      <c r="AD247">
        <f t="shared" si="62"/>
        <v>7320</v>
      </c>
      <c r="AE247">
        <v>345</v>
      </c>
      <c r="AF247">
        <v>372</v>
      </c>
      <c r="AG247">
        <v>15</v>
      </c>
      <c r="AH247">
        <v>732</v>
      </c>
      <c r="AI247">
        <v>8.0225689469882546</v>
      </c>
      <c r="AJ247">
        <v>3.6375861597263857</v>
      </c>
      <c r="AK247">
        <f t="shared" si="63"/>
        <v>15.69482292420019</v>
      </c>
      <c r="AL247">
        <f t="shared" si="64"/>
        <v>8.8983656069553572</v>
      </c>
      <c r="AM247">
        <f t="shared" si="65"/>
        <v>8.2214789472671921</v>
      </c>
      <c r="AN247">
        <f t="shared" si="66"/>
        <v>8.1461295100254052</v>
      </c>
      <c r="AO247">
        <f t="shared" si="67"/>
        <v>0.47131147540983609</v>
      </c>
      <c r="AP247">
        <f t="shared" si="68"/>
        <v>0.50819672131147542</v>
      </c>
      <c r="AQ247">
        <f t="shared" si="69"/>
        <v>2.0491803278688523E-2</v>
      </c>
      <c r="AR247">
        <f>+MATCH(O247,'[1]Return t - CEO t - NO'!B24)</f>
        <v>1</v>
      </c>
    </row>
    <row r="248" spans="1:44" x14ac:dyDescent="0.25">
      <c r="A248" t="s">
        <v>185</v>
      </c>
      <c r="B248">
        <v>2015</v>
      </c>
      <c r="C248">
        <v>42369</v>
      </c>
      <c r="D248">
        <v>2031.7739999999999</v>
      </c>
      <c r="E248">
        <f t="shared" si="78"/>
        <v>2031.7739999999999</v>
      </c>
      <c r="F248">
        <f t="shared" si="60"/>
        <v>2031774</v>
      </c>
      <c r="G248">
        <f t="shared" si="61"/>
        <v>14.524419861022613</v>
      </c>
      <c r="H248">
        <v>944.97199999999998</v>
      </c>
      <c r="I248">
        <v>525.24900000000002</v>
      </c>
      <c r="J248">
        <v>122.48099999999999</v>
      </c>
      <c r="K248">
        <v>146.928</v>
      </c>
      <c r="L248">
        <v>0.43099999999999999</v>
      </c>
      <c r="M248">
        <v>1188.433</v>
      </c>
      <c r="N248">
        <v>228</v>
      </c>
      <c r="O248" t="s">
        <v>186</v>
      </c>
      <c r="P248" t="s">
        <v>50</v>
      </c>
      <c r="Q248">
        <v>1937</v>
      </c>
      <c r="R248">
        <v>2023</v>
      </c>
      <c r="S248">
        <v>86</v>
      </c>
      <c r="U248">
        <v>0.12961336420550026</v>
      </c>
      <c r="V248">
        <v>6.0282787357255285E-2</v>
      </c>
      <c r="W248">
        <v>0.10306092139817725</v>
      </c>
      <c r="X248">
        <v>0.55583551681954602</v>
      </c>
      <c r="Y248" t="s">
        <v>178</v>
      </c>
      <c r="Z248" t="s">
        <v>64</v>
      </c>
      <c r="AA248">
        <f t="shared" si="79"/>
        <v>2320</v>
      </c>
      <c r="AB248">
        <f t="shared" si="79"/>
        <v>4710</v>
      </c>
      <c r="AC248">
        <f t="shared" si="79"/>
        <v>250</v>
      </c>
      <c r="AD248">
        <f t="shared" si="62"/>
        <v>7280</v>
      </c>
      <c r="AE248">
        <v>232</v>
      </c>
      <c r="AF248">
        <v>471</v>
      </c>
      <c r="AG248">
        <v>25</v>
      </c>
      <c r="AH248">
        <v>728</v>
      </c>
      <c r="AI248">
        <v>6.0661080901037474</v>
      </c>
      <c r="AJ248">
        <v>4.4543472962535073</v>
      </c>
      <c r="AK248">
        <f t="shared" si="63"/>
        <v>14.524419861022613</v>
      </c>
      <c r="AL248">
        <f t="shared" si="64"/>
        <v>8.892886141190731</v>
      </c>
      <c r="AM248">
        <f t="shared" si="65"/>
        <v>8.4574431870104636</v>
      </c>
      <c r="AN248">
        <f t="shared" si="66"/>
        <v>7.7493224646603558</v>
      </c>
      <c r="AO248">
        <f t="shared" si="67"/>
        <v>0.31868131868131866</v>
      </c>
      <c r="AP248">
        <f t="shared" si="68"/>
        <v>0.64697802197802201</v>
      </c>
      <c r="AQ248">
        <f t="shared" si="69"/>
        <v>3.4340659340659344E-2</v>
      </c>
      <c r="AR248" t="e">
        <f>+MATCH(O248,'[1]Return t - CEO t - NO'!B329)</f>
        <v>#N/A</v>
      </c>
    </row>
    <row r="249" spans="1:44" x14ac:dyDescent="0.25">
      <c r="A249" t="s">
        <v>160</v>
      </c>
      <c r="B249">
        <v>2019</v>
      </c>
      <c r="C249">
        <v>43830</v>
      </c>
      <c r="D249">
        <v>10578</v>
      </c>
      <c r="E249">
        <f t="shared" si="78"/>
        <v>10578</v>
      </c>
      <c r="F249">
        <f t="shared" si="60"/>
        <v>10578000</v>
      </c>
      <c r="G249">
        <f t="shared" si="61"/>
        <v>16.174286930608062</v>
      </c>
      <c r="H249">
        <v>4353</v>
      </c>
      <c r="I249">
        <v>1960</v>
      </c>
      <c r="J249">
        <v>236</v>
      </c>
      <c r="K249">
        <v>464</v>
      </c>
      <c r="L249">
        <v>1.92</v>
      </c>
      <c r="M249">
        <v>5361</v>
      </c>
      <c r="N249">
        <v>228</v>
      </c>
      <c r="O249" t="s">
        <v>161</v>
      </c>
      <c r="P249" t="s">
        <v>50</v>
      </c>
      <c r="Q249">
        <v>1841</v>
      </c>
      <c r="R249">
        <v>2023</v>
      </c>
      <c r="S249">
        <v>182</v>
      </c>
      <c r="U249">
        <v>5.4215483574546287E-2</v>
      </c>
      <c r="V249">
        <v>2.2310455662696162E-2</v>
      </c>
      <c r="W249">
        <v>4.4021637754150342E-2</v>
      </c>
      <c r="X249">
        <v>0.45026418561911324</v>
      </c>
      <c r="Y249" t="s">
        <v>71</v>
      </c>
      <c r="Z249" t="s">
        <v>72</v>
      </c>
      <c r="AA249">
        <f t="shared" si="79"/>
        <v>4630</v>
      </c>
      <c r="AB249">
        <f t="shared" si="79"/>
        <v>2340</v>
      </c>
      <c r="AC249">
        <f t="shared" si="79"/>
        <v>280</v>
      </c>
      <c r="AD249">
        <f t="shared" si="62"/>
        <v>7250</v>
      </c>
      <c r="AE249">
        <v>463</v>
      </c>
      <c r="AF249">
        <v>234</v>
      </c>
      <c r="AG249">
        <v>28</v>
      </c>
      <c r="AH249">
        <v>725</v>
      </c>
      <c r="AI249">
        <v>7.5600804650218274</v>
      </c>
      <c r="AJ249">
        <v>5.2040066870767951</v>
      </c>
      <c r="AK249">
        <f t="shared" si="63"/>
        <v>16.174286930608062</v>
      </c>
      <c r="AL249">
        <f t="shared" si="64"/>
        <v>8.8887567478487206</v>
      </c>
      <c r="AM249">
        <f t="shared" si="65"/>
        <v>7.7579062083517467</v>
      </c>
      <c r="AN249">
        <f t="shared" si="66"/>
        <v>8.4403121470802791</v>
      </c>
      <c r="AO249">
        <f t="shared" si="67"/>
        <v>0.63862068965517238</v>
      </c>
      <c r="AP249">
        <f t="shared" si="68"/>
        <v>0.32275862068965516</v>
      </c>
      <c r="AQ249">
        <f t="shared" si="69"/>
        <v>3.8620689655172416E-2</v>
      </c>
      <c r="AR249">
        <f>+MATCH(O249,'[1]Return t - CEO t - NO'!B29)</f>
        <v>1</v>
      </c>
    </row>
    <row r="250" spans="1:44" x14ac:dyDescent="0.25">
      <c r="A250" t="s">
        <v>73</v>
      </c>
      <c r="B250">
        <v>2020</v>
      </c>
      <c r="C250">
        <v>44196</v>
      </c>
      <c r="D250">
        <v>49554</v>
      </c>
      <c r="E250">
        <f t="shared" si="78"/>
        <v>49554</v>
      </c>
      <c r="F250">
        <f t="shared" si="60"/>
        <v>49554000</v>
      </c>
      <c r="G250">
        <f t="shared" si="61"/>
        <v>17.718573542020909</v>
      </c>
      <c r="H250">
        <v>-6623.9</v>
      </c>
      <c r="I250">
        <v>185.7</v>
      </c>
      <c r="J250">
        <v>-8831.1</v>
      </c>
      <c r="K250">
        <v>-2643.9</v>
      </c>
      <c r="L250">
        <v>6.3650000000000002</v>
      </c>
      <c r="M250">
        <v>8149.2</v>
      </c>
      <c r="N250">
        <v>228</v>
      </c>
      <c r="O250" t="s">
        <v>74</v>
      </c>
      <c r="P250" t="s">
        <v>50</v>
      </c>
      <c r="Q250">
        <v>1993</v>
      </c>
      <c r="R250">
        <v>2023</v>
      </c>
      <c r="S250">
        <v>30</v>
      </c>
      <c r="U250">
        <v>1.3332175908452726</v>
      </c>
      <c r="V250">
        <v>-0.17821164789926142</v>
      </c>
      <c r="W250">
        <v>-1.083676925342365</v>
      </c>
      <c r="X250">
        <v>-2.8034843521188423E-2</v>
      </c>
      <c r="Y250" t="s">
        <v>46</v>
      </c>
      <c r="Z250" t="s">
        <v>47</v>
      </c>
      <c r="AA250">
        <f t="shared" si="79"/>
        <v>7000</v>
      </c>
      <c r="AB250">
        <f t="shared" si="79"/>
        <v>0</v>
      </c>
      <c r="AC250">
        <f t="shared" si="79"/>
        <v>240</v>
      </c>
      <c r="AD250">
        <f t="shared" si="62"/>
        <v>7240</v>
      </c>
      <c r="AE250">
        <v>700</v>
      </c>
      <c r="AF250">
        <v>0</v>
      </c>
      <c r="AG250">
        <v>24</v>
      </c>
      <c r="AH250">
        <v>724</v>
      </c>
      <c r="AI250">
        <v>8.7585695109915065</v>
      </c>
      <c r="AJ250">
        <v>3.4011973816621555</v>
      </c>
      <c r="AK250">
        <f t="shared" si="63"/>
        <v>17.718573542020909</v>
      </c>
      <c r="AL250">
        <f t="shared" si="64"/>
        <v>8.8873764853797628</v>
      </c>
      <c r="AM250" t="e">
        <f t="shared" si="65"/>
        <v>#NUM!</v>
      </c>
      <c r="AN250">
        <f t="shared" si="66"/>
        <v>8.8536654280374503</v>
      </c>
      <c r="AO250">
        <f t="shared" si="67"/>
        <v>0.96685082872928174</v>
      </c>
      <c r="AP250">
        <f t="shared" si="68"/>
        <v>0</v>
      </c>
      <c r="AQ250">
        <f t="shared" si="69"/>
        <v>3.3149171270718231E-2</v>
      </c>
      <c r="AR250" t="e">
        <f>+MATCH(O250,'[1]Return t - CEO t - NO'!B428)</f>
        <v>#N/A</v>
      </c>
    </row>
    <row r="251" spans="1:44" x14ac:dyDescent="0.25">
      <c r="A251" t="s">
        <v>154</v>
      </c>
      <c r="B251">
        <v>2016</v>
      </c>
      <c r="C251">
        <v>42735</v>
      </c>
      <c r="D251">
        <v>519684</v>
      </c>
      <c r="E251">
        <f t="shared" si="78"/>
        <v>519684</v>
      </c>
      <c r="F251">
        <f t="shared" si="60"/>
        <v>519684000</v>
      </c>
      <c r="G251">
        <f t="shared" si="61"/>
        <v>20.068731492512246</v>
      </c>
      <c r="H251">
        <v>27583</v>
      </c>
      <c r="I251">
        <v>20637</v>
      </c>
      <c r="J251">
        <v>2972</v>
      </c>
      <c r="K251">
        <v>3232</v>
      </c>
      <c r="L251">
        <v>1.7450000000000001</v>
      </c>
      <c r="M251">
        <v>41118</v>
      </c>
      <c r="N251">
        <v>228</v>
      </c>
      <c r="O251" t="s">
        <v>155</v>
      </c>
      <c r="P251" t="s">
        <v>50</v>
      </c>
      <c r="Q251">
        <v>1767</v>
      </c>
      <c r="R251">
        <v>2023</v>
      </c>
      <c r="S251">
        <v>256</v>
      </c>
      <c r="U251">
        <v>0.10774752564985679</v>
      </c>
      <c r="V251">
        <v>5.7188599225683296E-3</v>
      </c>
      <c r="W251">
        <v>7.227978014494868E-2</v>
      </c>
      <c r="X251">
        <v>0.74817822571873982</v>
      </c>
      <c r="Y251" t="s">
        <v>95</v>
      </c>
      <c r="Z251" t="s">
        <v>84</v>
      </c>
      <c r="AA251">
        <f t="shared" si="79"/>
        <v>5920</v>
      </c>
      <c r="AB251">
        <f t="shared" si="79"/>
        <v>0</v>
      </c>
      <c r="AC251">
        <f t="shared" si="79"/>
        <v>1290</v>
      </c>
      <c r="AD251">
        <f t="shared" si="62"/>
        <v>7210</v>
      </c>
      <c r="AE251">
        <v>592</v>
      </c>
      <c r="AF251">
        <v>0</v>
      </c>
      <c r="AG251">
        <v>129</v>
      </c>
      <c r="AH251">
        <v>721</v>
      </c>
      <c r="AI251">
        <v>7.4645098346365275</v>
      </c>
      <c r="AJ251">
        <v>5.5451774444795623</v>
      </c>
      <c r="AK251">
        <f t="shared" si="63"/>
        <v>20.068731492512246</v>
      </c>
      <c r="AL251">
        <f t="shared" si="64"/>
        <v>8.8832242302789943</v>
      </c>
      <c r="AM251" t="e">
        <f t="shared" si="65"/>
        <v>#NUM!</v>
      </c>
      <c r="AN251">
        <f t="shared" si="66"/>
        <v>8.6860917278780505</v>
      </c>
      <c r="AO251">
        <f t="shared" si="67"/>
        <v>0.82108183079056862</v>
      </c>
      <c r="AP251">
        <f t="shared" si="68"/>
        <v>0</v>
      </c>
      <c r="AQ251">
        <f t="shared" si="69"/>
        <v>0.17891816920943135</v>
      </c>
      <c r="AR251" t="e">
        <f>+MATCH(O251,'[1]Return t - CEO t - NO'!B631)</f>
        <v>#N/A</v>
      </c>
    </row>
    <row r="252" spans="1:44" x14ac:dyDescent="0.25">
      <c r="A252" t="s">
        <v>144</v>
      </c>
      <c r="B252">
        <v>2018</v>
      </c>
      <c r="C252">
        <v>43465</v>
      </c>
      <c r="D252">
        <v>2384.8000000000002</v>
      </c>
      <c r="E252">
        <f>+D252*[1]Valuta!$D$8</f>
        <v>20726.535280000004</v>
      </c>
      <c r="F252">
        <f t="shared" si="60"/>
        <v>20726535.280000005</v>
      </c>
      <c r="G252">
        <f t="shared" si="61"/>
        <v>16.846925334890919</v>
      </c>
      <c r="H252">
        <v>721.8</v>
      </c>
      <c r="I252">
        <v>1164.7</v>
      </c>
      <c r="J252">
        <v>214.8</v>
      </c>
      <c r="K252">
        <v>544.6</v>
      </c>
      <c r="L252">
        <v>1.258</v>
      </c>
      <c r="M252">
        <v>874.3</v>
      </c>
      <c r="N252">
        <v>228</v>
      </c>
      <c r="O252" t="s">
        <v>145</v>
      </c>
      <c r="P252" t="s">
        <v>45</v>
      </c>
      <c r="Q252">
        <v>1991</v>
      </c>
      <c r="R252">
        <v>2023</v>
      </c>
      <c r="S252">
        <v>32</v>
      </c>
      <c r="T252">
        <v>34107</v>
      </c>
      <c r="U252">
        <v>0.29758935993349961</v>
      </c>
      <c r="V252">
        <v>9.0070446159007042E-2</v>
      </c>
      <c r="W252">
        <v>0.24568226009378935</v>
      </c>
      <c r="X252">
        <v>1.6136048766971463</v>
      </c>
      <c r="Y252" t="s">
        <v>71</v>
      </c>
      <c r="Z252" t="s">
        <v>72</v>
      </c>
      <c r="AA252" s="1">
        <f>+AE252*[1]Valuta!$D$8</f>
        <v>4380.3144000000002</v>
      </c>
      <c r="AB252" s="1">
        <f>+AF252*[1]Valuta!$D$8</f>
        <v>0</v>
      </c>
      <c r="AC252" s="1">
        <f>+AG252*[1]Valuta!$D$8</f>
        <v>2815.9164000000001</v>
      </c>
      <c r="AD252" s="1">
        <f t="shared" si="62"/>
        <v>7196.2308000000003</v>
      </c>
      <c r="AE252">
        <v>504</v>
      </c>
      <c r="AF252">
        <v>0</v>
      </c>
      <c r="AG252">
        <v>324</v>
      </c>
      <c r="AH252">
        <v>828</v>
      </c>
      <c r="AI252">
        <v>7.1372784372603855</v>
      </c>
      <c r="AJ252">
        <v>3.4657359027997265</v>
      </c>
      <c r="AK252">
        <f t="shared" si="63"/>
        <v>16.846925334890919</v>
      </c>
      <c r="AL252">
        <f t="shared" si="64"/>
        <v>8.8813126679301817</v>
      </c>
      <c r="AM252" t="e">
        <f t="shared" si="65"/>
        <v>#NUM!</v>
      </c>
      <c r="AN252">
        <f t="shared" si="66"/>
        <v>8.3848757816162891</v>
      </c>
      <c r="AO252">
        <f t="shared" si="67"/>
        <v>0.60869565217391308</v>
      </c>
      <c r="AP252">
        <f t="shared" si="68"/>
        <v>0</v>
      </c>
      <c r="AQ252">
        <f t="shared" si="69"/>
        <v>0.39130434782608697</v>
      </c>
      <c r="AR252" t="e">
        <f>+MATCH(O252,'[1]Return t - CEO t - NO'!B509)</f>
        <v>#N/A</v>
      </c>
    </row>
    <row r="253" spans="1:44" x14ac:dyDescent="0.25">
      <c r="A253" t="s">
        <v>175</v>
      </c>
      <c r="B253">
        <v>2015</v>
      </c>
      <c r="C253">
        <v>42369</v>
      </c>
      <c r="D253">
        <v>4094.0010000000002</v>
      </c>
      <c r="E253">
        <f>+D253</f>
        <v>4094.0010000000002</v>
      </c>
      <c r="F253">
        <f t="shared" si="60"/>
        <v>4094001</v>
      </c>
      <c r="G253">
        <f t="shared" si="61"/>
        <v>15.225033289463235</v>
      </c>
      <c r="H253">
        <v>1528.4670000000001</v>
      </c>
      <c r="I253">
        <v>1648.385</v>
      </c>
      <c r="J253">
        <v>562.56600000000003</v>
      </c>
      <c r="K253">
        <v>633.62699999999995</v>
      </c>
      <c r="L253">
        <v>1.3919999999999999</v>
      </c>
      <c r="M253">
        <v>4525.7479999999996</v>
      </c>
      <c r="N253">
        <v>228</v>
      </c>
      <c r="O253" t="s">
        <v>176</v>
      </c>
      <c r="P253" t="s">
        <v>177</v>
      </c>
      <c r="Q253">
        <v>1992</v>
      </c>
      <c r="R253">
        <v>2023</v>
      </c>
      <c r="S253">
        <v>31</v>
      </c>
      <c r="U253">
        <v>0.36805897673943894</v>
      </c>
      <c r="V253">
        <v>0.13741227713427526</v>
      </c>
      <c r="W253">
        <v>0.12430343006283162</v>
      </c>
      <c r="X253">
        <v>1.0784563880018345</v>
      </c>
      <c r="Y253" t="s">
        <v>178</v>
      </c>
      <c r="Z253" t="s">
        <v>64</v>
      </c>
      <c r="AA253">
        <f t="shared" ref="AA253:AC254" si="80">+AE253*10</f>
        <v>3820</v>
      </c>
      <c r="AB253">
        <f t="shared" si="80"/>
        <v>3000</v>
      </c>
      <c r="AC253">
        <f t="shared" si="80"/>
        <v>310</v>
      </c>
      <c r="AD253">
        <f t="shared" si="62"/>
        <v>7130</v>
      </c>
      <c r="AE253">
        <v>382</v>
      </c>
      <c r="AF253">
        <v>300</v>
      </c>
      <c r="AG253">
        <v>31</v>
      </c>
      <c r="AH253">
        <v>713</v>
      </c>
      <c r="AI253">
        <v>7.2384968408943653</v>
      </c>
      <c r="AJ253">
        <v>3.4339872044851463</v>
      </c>
      <c r="AK253">
        <f t="shared" si="63"/>
        <v>15.225033289463235</v>
      </c>
      <c r="AL253">
        <f t="shared" si="64"/>
        <v>8.8720665134083418</v>
      </c>
      <c r="AM253">
        <f t="shared" si="65"/>
        <v>8.0063675676502459</v>
      </c>
      <c r="AN253">
        <f t="shared" si="66"/>
        <v>8.2480057016006203</v>
      </c>
      <c r="AO253">
        <f t="shared" si="67"/>
        <v>0.53576437587657788</v>
      </c>
      <c r="AP253">
        <f t="shared" si="68"/>
        <v>0.42075736325385693</v>
      </c>
      <c r="AQ253">
        <f t="shared" si="69"/>
        <v>4.3478260869565216E-2</v>
      </c>
      <c r="AR253" t="e">
        <f>+MATCH(O253,'[1]Return t - CEO t - NO'!B249)</f>
        <v>#N/A</v>
      </c>
    </row>
    <row r="254" spans="1:44" x14ac:dyDescent="0.25">
      <c r="A254" t="s">
        <v>132</v>
      </c>
      <c r="B254">
        <v>2015</v>
      </c>
      <c r="C254">
        <v>42369</v>
      </c>
      <c r="D254">
        <v>6243</v>
      </c>
      <c r="E254">
        <f>+D254</f>
        <v>6243</v>
      </c>
      <c r="F254">
        <f t="shared" si="60"/>
        <v>6243000</v>
      </c>
      <c r="G254">
        <f t="shared" si="61"/>
        <v>15.646971394043881</v>
      </c>
      <c r="H254">
        <v>1561</v>
      </c>
      <c r="I254">
        <v>83</v>
      </c>
      <c r="J254">
        <v>926</v>
      </c>
      <c r="K254">
        <v>1050</v>
      </c>
      <c r="L254">
        <v>3.03</v>
      </c>
      <c r="M254">
        <v>12342</v>
      </c>
      <c r="N254">
        <v>228</v>
      </c>
      <c r="O254" t="s">
        <v>133</v>
      </c>
      <c r="P254" t="s">
        <v>50</v>
      </c>
      <c r="Q254">
        <v>1985</v>
      </c>
      <c r="R254">
        <v>2023</v>
      </c>
      <c r="S254">
        <v>38</v>
      </c>
      <c r="U254">
        <v>0.59320948110185778</v>
      </c>
      <c r="V254">
        <v>0.14832612526029151</v>
      </c>
      <c r="W254">
        <v>7.5028358450818344E-2</v>
      </c>
      <c r="X254">
        <v>5.3171044202434334E-2</v>
      </c>
      <c r="Y254" t="s">
        <v>51</v>
      </c>
      <c r="Z254" t="s">
        <v>47</v>
      </c>
      <c r="AA254">
        <f t="shared" si="80"/>
        <v>2910</v>
      </c>
      <c r="AB254">
        <f t="shared" si="80"/>
        <v>3940</v>
      </c>
      <c r="AC254">
        <f t="shared" si="80"/>
        <v>270</v>
      </c>
      <c r="AD254">
        <f t="shared" si="62"/>
        <v>7120</v>
      </c>
      <c r="AE254">
        <v>291</v>
      </c>
      <c r="AF254">
        <v>394</v>
      </c>
      <c r="AG254">
        <v>27</v>
      </c>
      <c r="AH254">
        <v>712</v>
      </c>
      <c r="AI254">
        <v>8.0163178985034147</v>
      </c>
      <c r="AJ254">
        <v>3.6375861597263857</v>
      </c>
      <c r="AK254">
        <f t="shared" si="63"/>
        <v>15.646971394043881</v>
      </c>
      <c r="AL254">
        <f t="shared" si="64"/>
        <v>8.8706630044060208</v>
      </c>
      <c r="AM254">
        <f t="shared" si="65"/>
        <v>8.2789360022919798</v>
      </c>
      <c r="AN254">
        <f t="shared" si="66"/>
        <v>7.9759083601655378</v>
      </c>
      <c r="AO254">
        <f t="shared" si="67"/>
        <v>0.40870786516853935</v>
      </c>
      <c r="AP254">
        <f t="shared" si="68"/>
        <v>0.5533707865168539</v>
      </c>
      <c r="AQ254">
        <f t="shared" si="69"/>
        <v>3.7921348314606744E-2</v>
      </c>
      <c r="AR254">
        <f>+MATCH(O254,'[1]Return t - CEO t - NO'!B25)</f>
        <v>1</v>
      </c>
    </row>
    <row r="255" spans="1:44" x14ac:dyDescent="0.25">
      <c r="A255" t="s">
        <v>144</v>
      </c>
      <c r="B255">
        <v>2021</v>
      </c>
      <c r="C255">
        <v>44561</v>
      </c>
      <c r="D255">
        <v>1792.8</v>
      </c>
      <c r="E255">
        <f>+D255*[1]Valuta!$D$11</f>
        <v>15841.718639999999</v>
      </c>
      <c r="F255">
        <f t="shared" si="60"/>
        <v>15841718.639999999</v>
      </c>
      <c r="G255">
        <f t="shared" si="61"/>
        <v>16.578157438464853</v>
      </c>
      <c r="H255">
        <v>245.1</v>
      </c>
      <c r="I255">
        <v>1052.5</v>
      </c>
      <c r="J255">
        <v>174.4</v>
      </c>
      <c r="K255">
        <v>426.2</v>
      </c>
      <c r="L255">
        <v>0.83899999999999997</v>
      </c>
      <c r="M255">
        <v>697.8</v>
      </c>
      <c r="N255">
        <v>228</v>
      </c>
      <c r="O255" t="s">
        <v>145</v>
      </c>
      <c r="P255" t="s">
        <v>45</v>
      </c>
      <c r="Q255">
        <v>1991</v>
      </c>
      <c r="R255">
        <v>2023</v>
      </c>
      <c r="S255">
        <v>32</v>
      </c>
      <c r="T255">
        <v>34107</v>
      </c>
      <c r="U255">
        <v>0.71154630762953897</v>
      </c>
      <c r="V255">
        <v>9.7278000892458735E-2</v>
      </c>
      <c r="W255">
        <v>0.24992834623101179</v>
      </c>
      <c r="X255">
        <v>4.294165646674827</v>
      </c>
      <c r="Y255" t="s">
        <v>71</v>
      </c>
      <c r="Z255" t="s">
        <v>72</v>
      </c>
      <c r="AA255" s="1">
        <f>+AE255*[1]Valuta!$D$11</f>
        <v>5407.8155999999999</v>
      </c>
      <c r="AB255" s="1">
        <f>+AF255*[1]Valuta!$D$11</f>
        <v>0</v>
      </c>
      <c r="AC255" s="1">
        <f>+AG255*[1]Valuta!$D$11</f>
        <v>1705.4059</v>
      </c>
      <c r="AD255" s="1">
        <f t="shared" si="62"/>
        <v>7113.2214999999997</v>
      </c>
      <c r="AE255">
        <v>612</v>
      </c>
      <c r="AF255">
        <v>0</v>
      </c>
      <c r="AG255">
        <v>193</v>
      </c>
      <c r="AH255">
        <v>805</v>
      </c>
      <c r="AI255">
        <v>6.7322107064672059</v>
      </c>
      <c r="AJ255">
        <v>3.4657359027997265</v>
      </c>
      <c r="AK255">
        <f t="shared" si="63"/>
        <v>16.578157438464853</v>
      </c>
      <c r="AL255">
        <f t="shared" si="64"/>
        <v>8.8697105144145638</v>
      </c>
      <c r="AM255" t="e">
        <f t="shared" si="65"/>
        <v>#NUM!</v>
      </c>
      <c r="AN255">
        <f t="shared" si="66"/>
        <v>8.5956005195083272</v>
      </c>
      <c r="AO255">
        <f t="shared" si="67"/>
        <v>0.76024844720496898</v>
      </c>
      <c r="AP255">
        <f t="shared" si="68"/>
        <v>0</v>
      </c>
      <c r="AQ255">
        <f t="shared" si="69"/>
        <v>0.23975155279503108</v>
      </c>
      <c r="AR255" t="e">
        <f>+MATCH(O255,'[1]Return t - CEO t - NO'!B506)</f>
        <v>#N/A</v>
      </c>
    </row>
    <row r="256" spans="1:44" x14ac:dyDescent="0.25">
      <c r="A256" t="s">
        <v>181</v>
      </c>
      <c r="B256">
        <v>2022</v>
      </c>
      <c r="C256">
        <v>44926</v>
      </c>
      <c r="D256">
        <v>82162</v>
      </c>
      <c r="E256">
        <f>+D256</f>
        <v>82162</v>
      </c>
      <c r="F256">
        <f t="shared" si="60"/>
        <v>82162000</v>
      </c>
      <c r="G256">
        <f t="shared" si="61"/>
        <v>18.224203466034158</v>
      </c>
      <c r="H256">
        <v>29693</v>
      </c>
      <c r="I256">
        <v>38355</v>
      </c>
      <c r="J256">
        <v>154</v>
      </c>
      <c r="K256">
        <v>158</v>
      </c>
      <c r="L256">
        <v>0.219</v>
      </c>
      <c r="M256">
        <v>701</v>
      </c>
      <c r="N256">
        <v>228</v>
      </c>
      <c r="O256" t="s">
        <v>182</v>
      </c>
      <c r="P256" t="s">
        <v>50</v>
      </c>
      <c r="Q256">
        <v>2000</v>
      </c>
      <c r="R256">
        <v>2023</v>
      </c>
      <c r="S256">
        <v>23</v>
      </c>
      <c r="U256">
        <v>5.1864075708079344E-3</v>
      </c>
      <c r="V256">
        <v>1.8743458046298776E-3</v>
      </c>
      <c r="W256">
        <v>0.21968616262482168</v>
      </c>
      <c r="X256">
        <v>1.2917185868723269</v>
      </c>
      <c r="Y256" t="s">
        <v>183</v>
      </c>
      <c r="Z256" t="s">
        <v>184</v>
      </c>
      <c r="AA256">
        <f t="shared" ref="AA256:AC257" si="81">+AE256*10</f>
        <v>4040</v>
      </c>
      <c r="AB256">
        <f t="shared" si="81"/>
        <v>2760</v>
      </c>
      <c r="AC256">
        <f t="shared" si="81"/>
        <v>310</v>
      </c>
      <c r="AD256">
        <f t="shared" si="62"/>
        <v>7110</v>
      </c>
      <c r="AE256">
        <v>404</v>
      </c>
      <c r="AF256">
        <v>276</v>
      </c>
      <c r="AG256">
        <v>31</v>
      </c>
      <c r="AH256">
        <v>711</v>
      </c>
      <c r="AI256">
        <v>5.389071729816501</v>
      </c>
      <c r="AJ256">
        <v>3.1354942159291497</v>
      </c>
      <c r="AK256">
        <f t="shared" si="63"/>
        <v>18.224203466034158</v>
      </c>
      <c r="AL256">
        <f t="shared" si="64"/>
        <v>8.8692575227972874</v>
      </c>
      <c r="AM256">
        <f t="shared" si="65"/>
        <v>7.9229859587111955</v>
      </c>
      <c r="AN256">
        <f t="shared" si="66"/>
        <v>8.3039999709551964</v>
      </c>
      <c r="AO256">
        <f t="shared" si="67"/>
        <v>0.5682137834036568</v>
      </c>
      <c r="AP256">
        <f t="shared" si="68"/>
        <v>0.3881856540084388</v>
      </c>
      <c r="AQ256">
        <f t="shared" si="69"/>
        <v>4.360056258790436E-2</v>
      </c>
      <c r="AR256" t="e">
        <f>+MATCH(O256,'[1]Return t - CEO t - NO'!B218)</f>
        <v>#N/A</v>
      </c>
    </row>
    <row r="257" spans="1:44" x14ac:dyDescent="0.25">
      <c r="A257" t="s">
        <v>57</v>
      </c>
      <c r="B257">
        <v>2017</v>
      </c>
      <c r="C257">
        <v>43100</v>
      </c>
      <c r="D257">
        <v>2391.2979999999998</v>
      </c>
      <c r="E257">
        <f>+D257</f>
        <v>2391.2979999999998</v>
      </c>
      <c r="F257">
        <f t="shared" si="60"/>
        <v>2391298</v>
      </c>
      <c r="G257">
        <f t="shared" si="61"/>
        <v>14.687346872718617</v>
      </c>
      <c r="H257">
        <v>1412.441</v>
      </c>
      <c r="I257">
        <v>367.40300000000002</v>
      </c>
      <c r="J257">
        <v>100.035</v>
      </c>
      <c r="K257">
        <v>174.023</v>
      </c>
      <c r="L257">
        <v>0.85</v>
      </c>
      <c r="M257">
        <v>1407.9390000000001</v>
      </c>
      <c r="N257">
        <v>228</v>
      </c>
      <c r="O257" t="s">
        <v>58</v>
      </c>
      <c r="P257" t="s">
        <v>50</v>
      </c>
      <c r="Q257">
        <v>2000</v>
      </c>
      <c r="R257">
        <v>2023</v>
      </c>
      <c r="S257">
        <v>23</v>
      </c>
      <c r="U257">
        <v>7.0824197258504959E-2</v>
      </c>
      <c r="V257">
        <v>4.183292922923032E-2</v>
      </c>
      <c r="W257">
        <v>7.1050663416525855E-2</v>
      </c>
      <c r="X257">
        <v>0.26011918373935622</v>
      </c>
      <c r="Y257" t="s">
        <v>51</v>
      </c>
      <c r="Z257" t="s">
        <v>47</v>
      </c>
      <c r="AA257">
        <f t="shared" si="81"/>
        <v>3310</v>
      </c>
      <c r="AB257">
        <f t="shared" si="81"/>
        <v>3630</v>
      </c>
      <c r="AC257">
        <f t="shared" si="81"/>
        <v>170</v>
      </c>
      <c r="AD257">
        <f t="shared" si="62"/>
        <v>7110</v>
      </c>
      <c r="AE257">
        <v>331</v>
      </c>
      <c r="AF257">
        <v>363</v>
      </c>
      <c r="AG257">
        <v>17</v>
      </c>
      <c r="AH257">
        <v>711</v>
      </c>
      <c r="AI257">
        <v>6.7452363494843626</v>
      </c>
      <c r="AJ257">
        <v>3.1354942159291497</v>
      </c>
      <c r="AK257">
        <f t="shared" si="63"/>
        <v>14.687346872718617</v>
      </c>
      <c r="AL257">
        <f t="shared" si="64"/>
        <v>8.8692575227972874</v>
      </c>
      <c r="AM257">
        <f t="shared" si="65"/>
        <v>8.1969879272588972</v>
      </c>
      <c r="AN257">
        <f t="shared" si="66"/>
        <v>8.1047034683711079</v>
      </c>
      <c r="AO257">
        <f t="shared" si="67"/>
        <v>0.46554149085794655</v>
      </c>
      <c r="AP257">
        <f t="shared" si="68"/>
        <v>0.51054852320675104</v>
      </c>
      <c r="AQ257">
        <f t="shared" si="69"/>
        <v>2.3909985935302389E-2</v>
      </c>
      <c r="AR257" t="e">
        <f>+MATCH(O257,'[1]Return t - CEO t - NO'!B295)</f>
        <v>#N/A</v>
      </c>
    </row>
    <row r="258" spans="1:44" x14ac:dyDescent="0.25">
      <c r="A258" t="s">
        <v>152</v>
      </c>
      <c r="B258">
        <v>2021</v>
      </c>
      <c r="C258">
        <v>44561</v>
      </c>
      <c r="D258">
        <v>713.56500000000005</v>
      </c>
      <c r="E258">
        <f>+D258*[1]Valuta!$D$11</f>
        <v>6305.2744094999998</v>
      </c>
      <c r="F258">
        <f t="shared" ref="F258:F321" si="82">+E258*1000</f>
        <v>6305274.4095000001</v>
      </c>
      <c r="G258">
        <f t="shared" ref="G258:G321" si="83">+LN(F258)</f>
        <v>15.656897048955887</v>
      </c>
      <c r="H258">
        <v>149.20500000000001</v>
      </c>
      <c r="I258">
        <v>511.76100000000002</v>
      </c>
      <c r="J258">
        <v>49.206000000000003</v>
      </c>
      <c r="K258">
        <v>83.61</v>
      </c>
      <c r="L258">
        <v>3.0000000000000001E-3</v>
      </c>
      <c r="M258">
        <v>88.192999999999998</v>
      </c>
      <c r="N258">
        <v>228</v>
      </c>
      <c r="O258" t="s">
        <v>153</v>
      </c>
      <c r="P258" t="s">
        <v>45</v>
      </c>
      <c r="Q258">
        <v>1996</v>
      </c>
      <c r="R258">
        <v>2023</v>
      </c>
      <c r="S258">
        <v>27</v>
      </c>
      <c r="U258">
        <v>0.32978787574142959</v>
      </c>
      <c r="V258">
        <v>6.895797860040781E-2</v>
      </c>
      <c r="W258">
        <v>0.55793543705282733</v>
      </c>
      <c r="X258">
        <v>3.4299185684125866</v>
      </c>
      <c r="Y258" t="s">
        <v>46</v>
      </c>
      <c r="Z258" t="s">
        <v>47</v>
      </c>
      <c r="AA258" s="1">
        <f>+AE258*[1]Valuta!$D$11</f>
        <v>3198.7405999999996</v>
      </c>
      <c r="AB258" s="1">
        <f>+AF258*[1]Valuta!$D$11</f>
        <v>3781.9364</v>
      </c>
      <c r="AC258" s="1">
        <f>+AG258*[1]Valuta!$D$11</f>
        <v>88.363</v>
      </c>
      <c r="AD258" s="1">
        <f t="shared" ref="AD258:AD321" si="84">+SUM(AA258:AC258)</f>
        <v>7069.04</v>
      </c>
      <c r="AE258">
        <v>362</v>
      </c>
      <c r="AF258">
        <v>428</v>
      </c>
      <c r="AG258">
        <v>10</v>
      </c>
      <c r="AH258">
        <v>800</v>
      </c>
      <c r="AI258">
        <v>1.0986122886681098</v>
      </c>
      <c r="AJ258">
        <v>3.2958368660043291</v>
      </c>
      <c r="AK258">
        <f t="shared" ref="AK258:AK321" si="85">+G258</f>
        <v>15.656897048955887</v>
      </c>
      <c r="AL258">
        <f t="shared" ref="AL258:AL321" si="86">+LN(AD258)</f>
        <v>8.8634799646639273</v>
      </c>
      <c r="AM258">
        <f t="shared" ref="AM258:AM321" si="87">+LN(AB258)</f>
        <v>8.2379914325777968</v>
      </c>
      <c r="AN258">
        <f t="shared" ref="AN258:AN321" si="88">+LN(AA258)</f>
        <v>8.0705124488217717</v>
      </c>
      <c r="AO258">
        <f t="shared" ref="AO258:AO321" si="89">+AA258/AD258</f>
        <v>0.45249999999999996</v>
      </c>
      <c r="AP258">
        <f t="shared" ref="AP258:AP321" si="90">+AB258/AD258</f>
        <v>0.53500000000000003</v>
      </c>
      <c r="AQ258">
        <f t="shared" ref="AQ258:AQ321" si="91">+AC258/AD258</f>
        <v>1.2500000000000001E-2</v>
      </c>
      <c r="AR258">
        <f>+MATCH(O258,'[1]Return t - CEO t - NO'!B67)</f>
        <v>1</v>
      </c>
    </row>
    <row r="259" spans="1:44" x14ac:dyDescent="0.25">
      <c r="A259" t="s">
        <v>187</v>
      </c>
      <c r="B259">
        <v>2021</v>
      </c>
      <c r="C259">
        <v>44561</v>
      </c>
      <c r="D259">
        <v>43780.675000000003</v>
      </c>
      <c r="E259">
        <f>+D259</f>
        <v>43780.675000000003</v>
      </c>
      <c r="F259">
        <f t="shared" si="82"/>
        <v>43780675</v>
      </c>
      <c r="G259">
        <f t="shared" si="83"/>
        <v>17.594703067939221</v>
      </c>
      <c r="H259">
        <v>13301.172</v>
      </c>
      <c r="I259">
        <v>9099.7960000000003</v>
      </c>
      <c r="J259">
        <v>4344.7460000000001</v>
      </c>
      <c r="K259">
        <v>5924.4260000000004</v>
      </c>
      <c r="L259">
        <v>7.1429999999999998</v>
      </c>
      <c r="M259">
        <v>26633.440999999999</v>
      </c>
      <c r="N259">
        <v>228</v>
      </c>
      <c r="O259" t="s">
        <v>188</v>
      </c>
      <c r="P259" t="s">
        <v>50</v>
      </c>
      <c r="Q259">
        <v>1981</v>
      </c>
      <c r="R259">
        <v>2023</v>
      </c>
      <c r="S259">
        <v>42</v>
      </c>
      <c r="T259">
        <v>39001</v>
      </c>
      <c r="U259">
        <v>0.32664384762485593</v>
      </c>
      <c r="V259">
        <v>9.9238899354566826E-2</v>
      </c>
      <c r="W259">
        <v>0.16313123039565186</v>
      </c>
      <c r="X259">
        <v>0.68413490179662362</v>
      </c>
      <c r="Y259" t="s">
        <v>55</v>
      </c>
      <c r="Z259" t="s">
        <v>56</v>
      </c>
      <c r="AA259">
        <f>+AE259*10</f>
        <v>3540</v>
      </c>
      <c r="AB259">
        <f>+AF259*10</f>
        <v>3200</v>
      </c>
      <c r="AC259">
        <f>+AG259*10</f>
        <v>300</v>
      </c>
      <c r="AD259">
        <f t="shared" si="84"/>
        <v>7040</v>
      </c>
      <c r="AE259">
        <v>354</v>
      </c>
      <c r="AF259">
        <v>320</v>
      </c>
      <c r="AG259">
        <v>30</v>
      </c>
      <c r="AH259">
        <v>704</v>
      </c>
      <c r="AI259">
        <v>8.8738881351549725</v>
      </c>
      <c r="AJ259">
        <v>3.7376696182833684</v>
      </c>
      <c r="AK259">
        <f t="shared" si="85"/>
        <v>17.594703067939221</v>
      </c>
      <c r="AL259">
        <f t="shared" si="86"/>
        <v>8.8593634491520881</v>
      </c>
      <c r="AM259">
        <f t="shared" si="87"/>
        <v>8.0709060887878188</v>
      </c>
      <c r="AN259">
        <f t="shared" si="88"/>
        <v>8.1718820061278201</v>
      </c>
      <c r="AO259">
        <f t="shared" si="89"/>
        <v>0.50284090909090906</v>
      </c>
      <c r="AP259">
        <f t="shared" si="90"/>
        <v>0.45454545454545453</v>
      </c>
      <c r="AQ259">
        <f t="shared" si="91"/>
        <v>4.261363636363636E-2</v>
      </c>
      <c r="AR259">
        <f>+MATCH(O259,'[1]Return t - CEO t - NO'!B83)</f>
        <v>1</v>
      </c>
    </row>
    <row r="260" spans="1:44" x14ac:dyDescent="0.25">
      <c r="A260" t="s">
        <v>75</v>
      </c>
      <c r="B260">
        <v>2015</v>
      </c>
      <c r="C260">
        <v>42369</v>
      </c>
      <c r="D260">
        <v>2277</v>
      </c>
      <c r="E260">
        <f>+D260*[1]Valuta!$D$5</f>
        <v>20034.412200000002</v>
      </c>
      <c r="F260">
        <f t="shared" si="82"/>
        <v>20034412.200000003</v>
      </c>
      <c r="G260">
        <f t="shared" si="83"/>
        <v>16.812961962964646</v>
      </c>
      <c r="H260">
        <v>144</v>
      </c>
      <c r="I260">
        <v>501</v>
      </c>
      <c r="J260">
        <v>-19</v>
      </c>
      <c r="K260">
        <v>-17</v>
      </c>
      <c r="L260">
        <v>2.7E-2</v>
      </c>
      <c r="M260">
        <v>13</v>
      </c>
      <c r="N260">
        <v>228</v>
      </c>
      <c r="O260" t="s">
        <v>76</v>
      </c>
      <c r="P260" t="s">
        <v>45</v>
      </c>
      <c r="Q260">
        <v>2005</v>
      </c>
      <c r="R260">
        <v>2023</v>
      </c>
      <c r="S260">
        <v>18</v>
      </c>
      <c r="U260">
        <v>-0.13194444444444445</v>
      </c>
      <c r="V260">
        <v>-8.3443126921387799E-3</v>
      </c>
      <c r="W260">
        <v>-1.4615384615384615</v>
      </c>
      <c r="X260">
        <v>3.4791666666666665</v>
      </c>
      <c r="Y260" t="s">
        <v>71</v>
      </c>
      <c r="Z260" t="s">
        <v>72</v>
      </c>
      <c r="AA260" s="1">
        <f>+AE260*[1]Valuta!$D$5</f>
        <v>6414.1794</v>
      </c>
      <c r="AB260" s="1">
        <f>+AF260*[1]Valuta!$D$5</f>
        <v>0</v>
      </c>
      <c r="AC260" s="1">
        <f>+AG260*[1]Valuta!$D$5</f>
        <v>624.70060000000001</v>
      </c>
      <c r="AD260" s="1">
        <f t="shared" si="84"/>
        <v>7038.88</v>
      </c>
      <c r="AE260">
        <v>729</v>
      </c>
      <c r="AF260">
        <v>0</v>
      </c>
      <c r="AG260">
        <v>71</v>
      </c>
      <c r="AH260">
        <v>800</v>
      </c>
      <c r="AI260">
        <v>3.2958368660043291</v>
      </c>
      <c r="AJ260">
        <v>2.8903717578961645</v>
      </c>
      <c r="AK260">
        <f t="shared" si="85"/>
        <v>16.812961962964646</v>
      </c>
      <c r="AL260">
        <f t="shared" si="86"/>
        <v>8.8592043455866953</v>
      </c>
      <c r="AM260" t="e">
        <f t="shared" si="87"/>
        <v>#NUM!</v>
      </c>
      <c r="AN260">
        <f t="shared" si="88"/>
        <v>8.7662663499274274</v>
      </c>
      <c r="AO260">
        <f t="shared" si="89"/>
        <v>0.91125</v>
      </c>
      <c r="AP260">
        <f t="shared" si="90"/>
        <v>0</v>
      </c>
      <c r="AQ260">
        <f t="shared" si="91"/>
        <v>8.8749999999999996E-2</v>
      </c>
      <c r="AR260" t="e">
        <f>+MATCH(O260,'[1]Return t - CEO t - NO'!B121)</f>
        <v>#N/A</v>
      </c>
    </row>
    <row r="261" spans="1:44" x14ac:dyDescent="0.25">
      <c r="A261" t="s">
        <v>162</v>
      </c>
      <c r="B261">
        <v>2015</v>
      </c>
      <c r="C261">
        <v>42369</v>
      </c>
      <c r="D261">
        <v>31617</v>
      </c>
      <c r="E261">
        <f>+D261</f>
        <v>31617</v>
      </c>
      <c r="F261">
        <f t="shared" si="82"/>
        <v>31617000</v>
      </c>
      <c r="G261">
        <f t="shared" si="83"/>
        <v>17.269205508584182</v>
      </c>
      <c r="H261">
        <v>1891</v>
      </c>
      <c r="I261">
        <v>20701</v>
      </c>
      <c r="J261">
        <v>1925</v>
      </c>
      <c r="K261">
        <v>2966</v>
      </c>
      <c r="L261">
        <v>4.819</v>
      </c>
      <c r="M261">
        <v>10291</v>
      </c>
      <c r="N261">
        <v>228</v>
      </c>
      <c r="O261" t="s">
        <v>163</v>
      </c>
      <c r="P261" t="s">
        <v>50</v>
      </c>
      <c r="Q261">
        <v>1991</v>
      </c>
      <c r="R261">
        <v>2023</v>
      </c>
      <c r="S261">
        <v>32</v>
      </c>
      <c r="U261">
        <v>1.0179799048122686</v>
      </c>
      <c r="V261">
        <v>6.0884966948160799E-2</v>
      </c>
      <c r="W261">
        <v>0.18705665144300845</v>
      </c>
      <c r="X261">
        <v>10.94711792702274</v>
      </c>
      <c r="Y261" t="s">
        <v>71</v>
      </c>
      <c r="Z261" t="s">
        <v>72</v>
      </c>
      <c r="AA261">
        <f t="shared" ref="AA261:AC265" si="92">+AE261*10</f>
        <v>6710</v>
      </c>
      <c r="AB261">
        <f t="shared" si="92"/>
        <v>0</v>
      </c>
      <c r="AC261">
        <f t="shared" si="92"/>
        <v>320</v>
      </c>
      <c r="AD261">
        <f t="shared" si="84"/>
        <v>7030</v>
      </c>
      <c r="AE261">
        <v>671</v>
      </c>
      <c r="AF261">
        <v>0</v>
      </c>
      <c r="AG261">
        <v>32</v>
      </c>
      <c r="AH261">
        <v>703</v>
      </c>
      <c r="AI261">
        <v>8.4803217166403329</v>
      </c>
      <c r="AJ261">
        <v>3.4657359027997265</v>
      </c>
      <c r="AK261">
        <f t="shared" si="85"/>
        <v>17.269205508584182</v>
      </c>
      <c r="AL261">
        <f t="shared" si="86"/>
        <v>8.857941984804711</v>
      </c>
      <c r="AM261" t="e">
        <f t="shared" si="87"/>
        <v>#NUM!</v>
      </c>
      <c r="AN261">
        <f t="shared" si="88"/>
        <v>8.8113542299657279</v>
      </c>
      <c r="AO261">
        <f t="shared" si="89"/>
        <v>0.95448079658605978</v>
      </c>
      <c r="AP261">
        <f t="shared" si="90"/>
        <v>0</v>
      </c>
      <c r="AQ261">
        <f t="shared" si="91"/>
        <v>4.5519203413940258E-2</v>
      </c>
      <c r="AR261" t="e">
        <f>+MATCH(O261,'[1]Return t - CEO t - NO'!B193)</f>
        <v>#N/A</v>
      </c>
    </row>
    <row r="262" spans="1:44" x14ac:dyDescent="0.25">
      <c r="A262" t="s">
        <v>189</v>
      </c>
      <c r="B262">
        <v>2022</v>
      </c>
      <c r="C262">
        <v>44926</v>
      </c>
      <c r="D262">
        <v>8114</v>
      </c>
      <c r="E262">
        <f>+D262</f>
        <v>8114</v>
      </c>
      <c r="F262">
        <f t="shared" si="82"/>
        <v>8114000</v>
      </c>
      <c r="G262">
        <f t="shared" si="83"/>
        <v>15.90910152274853</v>
      </c>
      <c r="H262">
        <v>4394</v>
      </c>
      <c r="I262">
        <v>1370</v>
      </c>
      <c r="J262">
        <v>1194</v>
      </c>
      <c r="K262">
        <v>1635</v>
      </c>
      <c r="L262">
        <v>1.107</v>
      </c>
      <c r="M262">
        <v>6776</v>
      </c>
      <c r="N262">
        <v>228</v>
      </c>
      <c r="O262" t="s">
        <v>190</v>
      </c>
      <c r="P262" t="s">
        <v>50</v>
      </c>
      <c r="Q262">
        <v>1889</v>
      </c>
      <c r="R262">
        <v>2023</v>
      </c>
      <c r="S262">
        <v>134</v>
      </c>
      <c r="U262">
        <v>0.27173418297678653</v>
      </c>
      <c r="V262">
        <v>0.14715306877002712</v>
      </c>
      <c r="W262">
        <v>0.17621015348288074</v>
      </c>
      <c r="X262">
        <v>0.31178880291306327</v>
      </c>
      <c r="Y262" t="s">
        <v>101</v>
      </c>
      <c r="Z262" t="s">
        <v>102</v>
      </c>
      <c r="AA262">
        <f t="shared" si="92"/>
        <v>3950</v>
      </c>
      <c r="AB262">
        <f t="shared" si="92"/>
        <v>1960</v>
      </c>
      <c r="AC262">
        <f t="shared" si="92"/>
        <v>1100</v>
      </c>
      <c r="AD262">
        <f t="shared" si="84"/>
        <v>7010</v>
      </c>
      <c r="AE262">
        <v>395</v>
      </c>
      <c r="AF262">
        <v>196</v>
      </c>
      <c r="AG262">
        <v>110</v>
      </c>
      <c r="AH262">
        <v>701</v>
      </c>
      <c r="AI262">
        <v>7.0094089327086371</v>
      </c>
      <c r="AJ262">
        <v>4.8978397999509111</v>
      </c>
      <c r="AK262">
        <f t="shared" si="85"/>
        <v>15.90910152274853</v>
      </c>
      <c r="AL262">
        <f t="shared" si="86"/>
        <v>8.8550929800286351</v>
      </c>
      <c r="AM262">
        <f t="shared" si="87"/>
        <v>7.5806997522245627</v>
      </c>
      <c r="AN262">
        <f t="shared" si="88"/>
        <v>8.281470857895167</v>
      </c>
      <c r="AO262">
        <f t="shared" si="89"/>
        <v>0.56348074179743224</v>
      </c>
      <c r="AP262">
        <f t="shared" si="90"/>
        <v>0.27960057061340943</v>
      </c>
      <c r="AQ262">
        <f t="shared" si="91"/>
        <v>0.15691868758915833</v>
      </c>
      <c r="AR262">
        <f>+MATCH(O262,'[1]Return t - CEO t - NO'!B130)</f>
        <v>1</v>
      </c>
    </row>
    <row r="263" spans="1:44" x14ac:dyDescent="0.25">
      <c r="A263" t="s">
        <v>179</v>
      </c>
      <c r="B263">
        <v>2021</v>
      </c>
      <c r="C263">
        <v>44561</v>
      </c>
      <c r="D263">
        <v>24937.682000000001</v>
      </c>
      <c r="E263">
        <f>+D263</f>
        <v>24937.682000000001</v>
      </c>
      <c r="F263">
        <f t="shared" si="82"/>
        <v>24937682</v>
      </c>
      <c r="G263">
        <f t="shared" si="83"/>
        <v>17.031890550833339</v>
      </c>
      <c r="H263">
        <v>3088.0810000000001</v>
      </c>
      <c r="I263">
        <v>17806.623</v>
      </c>
      <c r="J263">
        <v>137.37200000000001</v>
      </c>
      <c r="K263">
        <v>1401.5219999999999</v>
      </c>
      <c r="L263">
        <v>3.6</v>
      </c>
      <c r="M263">
        <v>5128.1729999999998</v>
      </c>
      <c r="N263">
        <v>228</v>
      </c>
      <c r="O263" t="s">
        <v>180</v>
      </c>
      <c r="P263" t="s">
        <v>50</v>
      </c>
      <c r="Q263">
        <v>1964</v>
      </c>
      <c r="R263">
        <v>2023</v>
      </c>
      <c r="S263">
        <v>59</v>
      </c>
      <c r="U263">
        <v>4.4484584439333036E-2</v>
      </c>
      <c r="V263">
        <v>5.5086114258735041E-3</v>
      </c>
      <c r="W263">
        <v>2.6787707824989529E-2</v>
      </c>
      <c r="X263">
        <v>5.7662422067296806</v>
      </c>
      <c r="Y263" t="s">
        <v>71</v>
      </c>
      <c r="Z263" t="s">
        <v>72</v>
      </c>
      <c r="AA263">
        <f t="shared" si="92"/>
        <v>5310</v>
      </c>
      <c r="AB263">
        <f t="shared" si="92"/>
        <v>1430</v>
      </c>
      <c r="AC263">
        <f t="shared" si="92"/>
        <v>270</v>
      </c>
      <c r="AD263">
        <f t="shared" si="84"/>
        <v>7010</v>
      </c>
      <c r="AE263">
        <v>531</v>
      </c>
      <c r="AF263">
        <v>143</v>
      </c>
      <c r="AG263">
        <v>27</v>
      </c>
      <c r="AH263">
        <v>701</v>
      </c>
      <c r="AI263">
        <v>8.1886891244442008</v>
      </c>
      <c r="AJ263">
        <v>4.0775374439057197</v>
      </c>
      <c r="AK263">
        <f t="shared" si="85"/>
        <v>17.031890550833339</v>
      </c>
      <c r="AL263">
        <f t="shared" si="86"/>
        <v>8.8550929800286351</v>
      </c>
      <c r="AM263">
        <f t="shared" si="87"/>
        <v>7.2654297232539529</v>
      </c>
      <c r="AN263">
        <f t="shared" si="88"/>
        <v>8.5773471142359838</v>
      </c>
      <c r="AO263">
        <f t="shared" si="89"/>
        <v>0.75748930099857348</v>
      </c>
      <c r="AP263">
        <f t="shared" si="90"/>
        <v>0.20399429386590584</v>
      </c>
      <c r="AQ263">
        <f t="shared" si="91"/>
        <v>3.8516405135520682E-2</v>
      </c>
      <c r="AR263" t="e">
        <f>+MATCH(O263,'[1]Return t - CEO t - NO'!B618)</f>
        <v>#N/A</v>
      </c>
    </row>
    <row r="264" spans="1:44" x14ac:dyDescent="0.25">
      <c r="A264" t="s">
        <v>191</v>
      </c>
      <c r="B264">
        <v>2022</v>
      </c>
      <c r="C264">
        <v>44926</v>
      </c>
      <c r="D264">
        <v>2945.6709999999998</v>
      </c>
      <c r="E264">
        <f>+D264</f>
        <v>2945.6709999999998</v>
      </c>
      <c r="F264">
        <f t="shared" si="82"/>
        <v>2945671</v>
      </c>
      <c r="G264">
        <f t="shared" si="83"/>
        <v>14.895847192918422</v>
      </c>
      <c r="H264">
        <v>832.68200000000002</v>
      </c>
      <c r="I264">
        <v>897.005</v>
      </c>
      <c r="J264">
        <v>333.30900000000003</v>
      </c>
      <c r="K264">
        <v>414.21100000000001</v>
      </c>
      <c r="L264">
        <v>0.70799999999999996</v>
      </c>
      <c r="M264">
        <v>2508.1950000000002</v>
      </c>
      <c r="N264">
        <v>228</v>
      </c>
      <c r="O264" t="s">
        <v>192</v>
      </c>
      <c r="P264" t="s">
        <v>50</v>
      </c>
      <c r="Q264">
        <v>1997</v>
      </c>
      <c r="R264">
        <v>2023</v>
      </c>
      <c r="S264">
        <v>26</v>
      </c>
      <c r="U264">
        <v>0.40028366170999258</v>
      </c>
      <c r="V264">
        <v>0.11315214767704881</v>
      </c>
      <c r="W264">
        <v>0.13288799315842667</v>
      </c>
      <c r="X264">
        <v>1.0772479770188379</v>
      </c>
      <c r="Y264" t="s">
        <v>51</v>
      </c>
      <c r="Z264" t="s">
        <v>47</v>
      </c>
      <c r="AA264">
        <f t="shared" si="92"/>
        <v>4790</v>
      </c>
      <c r="AB264">
        <f t="shared" si="92"/>
        <v>2000</v>
      </c>
      <c r="AC264">
        <f t="shared" si="92"/>
        <v>190</v>
      </c>
      <c r="AD264">
        <f t="shared" si="84"/>
        <v>6980</v>
      </c>
      <c r="AE264">
        <v>479</v>
      </c>
      <c r="AF264">
        <v>200</v>
      </c>
      <c r="AG264">
        <v>19</v>
      </c>
      <c r="AH264">
        <v>698</v>
      </c>
      <c r="AI264">
        <v>6.5624440936937196</v>
      </c>
      <c r="AJ264">
        <v>3.2580965380214821</v>
      </c>
      <c r="AK264">
        <f t="shared" si="85"/>
        <v>14.895847192918422</v>
      </c>
      <c r="AL264">
        <f t="shared" si="86"/>
        <v>8.8508041957564174</v>
      </c>
      <c r="AM264">
        <f t="shared" si="87"/>
        <v>7.6009024595420822</v>
      </c>
      <c r="AN264">
        <f t="shared" si="88"/>
        <v>8.4742856904049617</v>
      </c>
      <c r="AO264">
        <f t="shared" si="89"/>
        <v>0.68624641833810884</v>
      </c>
      <c r="AP264">
        <f t="shared" si="90"/>
        <v>0.28653295128939826</v>
      </c>
      <c r="AQ264">
        <f t="shared" si="91"/>
        <v>2.7220630372492838E-2</v>
      </c>
      <c r="AR264">
        <f>+MATCH(O264,'[1]Return t - CEO t - NO'!B146)</f>
        <v>1</v>
      </c>
    </row>
    <row r="265" spans="1:44" x14ac:dyDescent="0.25">
      <c r="A265" t="s">
        <v>160</v>
      </c>
      <c r="B265">
        <v>2018</v>
      </c>
      <c r="C265">
        <v>43465</v>
      </c>
      <c r="D265">
        <v>9005</v>
      </c>
      <c r="E265">
        <f>+D265</f>
        <v>9005</v>
      </c>
      <c r="F265">
        <f t="shared" si="82"/>
        <v>9005000</v>
      </c>
      <c r="G265">
        <f t="shared" si="83"/>
        <v>16.013290536592194</v>
      </c>
      <c r="H265">
        <v>4317</v>
      </c>
      <c r="I265">
        <v>588</v>
      </c>
      <c r="J265">
        <v>86</v>
      </c>
      <c r="K265">
        <v>267</v>
      </c>
      <c r="L265">
        <v>1.63</v>
      </c>
      <c r="M265">
        <v>3800</v>
      </c>
      <c r="N265">
        <v>228</v>
      </c>
      <c r="O265" t="s">
        <v>161</v>
      </c>
      <c r="P265" t="s">
        <v>50</v>
      </c>
      <c r="Q265">
        <v>1841</v>
      </c>
      <c r="R265">
        <v>2023</v>
      </c>
      <c r="S265">
        <v>182</v>
      </c>
      <c r="U265">
        <v>1.9921241602965021E-2</v>
      </c>
      <c r="V265">
        <v>9.5502498611882286E-3</v>
      </c>
      <c r="W265">
        <v>2.2631578947368423E-2</v>
      </c>
      <c r="X265">
        <v>0.13620569840166782</v>
      </c>
      <c r="Y265" t="s">
        <v>71</v>
      </c>
      <c r="Z265" t="s">
        <v>72</v>
      </c>
      <c r="AA265">
        <f t="shared" si="92"/>
        <v>4650</v>
      </c>
      <c r="AB265">
        <f t="shared" si="92"/>
        <v>2040</v>
      </c>
      <c r="AC265">
        <f t="shared" si="92"/>
        <v>270</v>
      </c>
      <c r="AD265">
        <f t="shared" si="84"/>
        <v>6960</v>
      </c>
      <c r="AE265">
        <v>465</v>
      </c>
      <c r="AF265">
        <v>204</v>
      </c>
      <c r="AG265">
        <v>27</v>
      </c>
      <c r="AH265">
        <v>696</v>
      </c>
      <c r="AI265">
        <v>7.3963352938008082</v>
      </c>
      <c r="AJ265">
        <v>5.2040066870767951</v>
      </c>
      <c r="AK265">
        <f t="shared" si="85"/>
        <v>16.013290536592194</v>
      </c>
      <c r="AL265">
        <f t="shared" si="86"/>
        <v>8.8479347533284649</v>
      </c>
      <c r="AM265">
        <f t="shared" si="87"/>
        <v>7.620705086838262</v>
      </c>
      <c r="AN265">
        <f t="shared" si="88"/>
        <v>8.4446224985814027</v>
      </c>
      <c r="AO265">
        <f t="shared" si="89"/>
        <v>0.6681034482758621</v>
      </c>
      <c r="AP265">
        <f t="shared" si="90"/>
        <v>0.29310344827586204</v>
      </c>
      <c r="AQ265">
        <f t="shared" si="91"/>
        <v>3.8793103448275863E-2</v>
      </c>
      <c r="AR265">
        <f>+MATCH(O265,'[1]Return t - CEO t - NO'!B30)</f>
        <v>1</v>
      </c>
    </row>
    <row r="266" spans="1:44" x14ac:dyDescent="0.25">
      <c r="A266" t="s">
        <v>87</v>
      </c>
      <c r="B266">
        <v>2020</v>
      </c>
      <c r="C266">
        <v>44196</v>
      </c>
      <c r="D266">
        <v>121972</v>
      </c>
      <c r="E266">
        <f>+D266*[1]Valuta!$D$10</f>
        <v>1041335.95</v>
      </c>
      <c r="F266">
        <f t="shared" si="82"/>
        <v>1041335950</v>
      </c>
      <c r="G266">
        <f t="shared" si="83"/>
        <v>20.76377029305668</v>
      </c>
      <c r="H266">
        <v>33873</v>
      </c>
      <c r="I266">
        <v>32338</v>
      </c>
      <c r="J266">
        <v>1734</v>
      </c>
      <c r="K266">
        <v>11256</v>
      </c>
      <c r="L266">
        <v>21.245000000000001</v>
      </c>
      <c r="M266">
        <v>45753</v>
      </c>
      <c r="N266">
        <v>228</v>
      </c>
      <c r="O266" t="s">
        <v>88</v>
      </c>
      <c r="P266" t="s">
        <v>89</v>
      </c>
      <c r="Q266">
        <v>1972</v>
      </c>
      <c r="R266">
        <v>2023</v>
      </c>
      <c r="S266">
        <v>51</v>
      </c>
      <c r="U266">
        <v>5.1191214241431228E-2</v>
      </c>
      <c r="V266">
        <v>1.4216377529269013E-2</v>
      </c>
      <c r="W266">
        <v>3.7899154153825977E-2</v>
      </c>
      <c r="X266">
        <v>0.95468367136067078</v>
      </c>
      <c r="Y266" t="s">
        <v>71</v>
      </c>
      <c r="Z266" t="s">
        <v>72</v>
      </c>
      <c r="AA266" s="1">
        <f>+AE266*[1]Valuta!$D$10</f>
        <v>5634.75</v>
      </c>
      <c r="AB266" s="1">
        <f>+AF266*[1]Valuta!$D$10</f>
        <v>1092.8</v>
      </c>
      <c r="AC266" s="1">
        <f>+AG266*[1]Valuta!$D$10</f>
        <v>221.97499999999999</v>
      </c>
      <c r="AD266" s="1">
        <f t="shared" si="84"/>
        <v>6949.5250000000005</v>
      </c>
      <c r="AE266">
        <v>660</v>
      </c>
      <c r="AF266">
        <v>128</v>
      </c>
      <c r="AG266">
        <v>26</v>
      </c>
      <c r="AH266">
        <v>814</v>
      </c>
      <c r="AI266">
        <v>9.9638768525489123</v>
      </c>
      <c r="AJ266">
        <v>3.9318256327243257</v>
      </c>
      <c r="AK266">
        <f t="shared" si="85"/>
        <v>20.76377029305668</v>
      </c>
      <c r="AL266">
        <f t="shared" si="86"/>
        <v>8.846428590899448</v>
      </c>
      <c r="AM266">
        <f t="shared" si="87"/>
        <v>6.9964984888165258</v>
      </c>
      <c r="AN266">
        <f t="shared" si="88"/>
        <v>8.63670805991738</v>
      </c>
      <c r="AO266">
        <f t="shared" si="89"/>
        <v>0.81081081081081074</v>
      </c>
      <c r="AP266">
        <f t="shared" si="90"/>
        <v>0.15724815724815722</v>
      </c>
      <c r="AQ266">
        <f t="shared" si="91"/>
        <v>3.1941031941031935E-2</v>
      </c>
      <c r="AR266" t="e">
        <f>+MATCH(O266,'[1]Return t - CEO t - NO'!B228)</f>
        <v>#N/A</v>
      </c>
    </row>
    <row r="267" spans="1:44" x14ac:dyDescent="0.25">
      <c r="A267" t="s">
        <v>171</v>
      </c>
      <c r="B267">
        <v>2015</v>
      </c>
      <c r="C267">
        <v>42369</v>
      </c>
      <c r="D267">
        <v>997.31500000000005</v>
      </c>
      <c r="E267">
        <f>+D267</f>
        <v>997.31500000000005</v>
      </c>
      <c r="F267">
        <f t="shared" si="82"/>
        <v>997315</v>
      </c>
      <c r="G267">
        <f t="shared" si="83"/>
        <v>13.812821946886496</v>
      </c>
      <c r="H267">
        <v>416.49900000000002</v>
      </c>
      <c r="I267">
        <v>1E-3</v>
      </c>
      <c r="J267">
        <v>-8.4760000000000009</v>
      </c>
      <c r="K267">
        <v>8.0879999999999992</v>
      </c>
      <c r="L267">
        <v>0.42899999999999999</v>
      </c>
      <c r="M267">
        <v>800.28599999999994</v>
      </c>
      <c r="N267">
        <v>228</v>
      </c>
      <c r="O267" t="s">
        <v>172</v>
      </c>
      <c r="P267" t="s">
        <v>50</v>
      </c>
      <c r="Q267">
        <v>1984</v>
      </c>
      <c r="R267">
        <v>2023</v>
      </c>
      <c r="S267">
        <v>39</v>
      </c>
      <c r="U267">
        <v>-2.0350589077044602E-2</v>
      </c>
      <c r="V267">
        <v>-8.4988193299007832E-3</v>
      </c>
      <c r="W267">
        <v>-1.0591213641123301E-2</v>
      </c>
      <c r="X267">
        <v>2.4009661487782683E-6</v>
      </c>
      <c r="Y267" t="s">
        <v>98</v>
      </c>
      <c r="Z267" t="s">
        <v>68</v>
      </c>
      <c r="AA267">
        <f>+AE267*10</f>
        <v>5780</v>
      </c>
      <c r="AB267">
        <f>+AF267*10</f>
        <v>820</v>
      </c>
      <c r="AC267">
        <f>+AG267*10</f>
        <v>330</v>
      </c>
      <c r="AD267">
        <f t="shared" si="84"/>
        <v>6930</v>
      </c>
      <c r="AE267">
        <v>578</v>
      </c>
      <c r="AF267">
        <v>82</v>
      </c>
      <c r="AG267">
        <v>33</v>
      </c>
      <c r="AH267">
        <v>693</v>
      </c>
      <c r="AI267">
        <v>6.061456918928017</v>
      </c>
      <c r="AJ267">
        <v>3.6635616461296463</v>
      </c>
      <c r="AK267">
        <f t="shared" si="85"/>
        <v>13.812821946886496</v>
      </c>
      <c r="AL267">
        <f t="shared" si="86"/>
        <v>8.8436150921839491</v>
      </c>
      <c r="AM267">
        <f t="shared" si="87"/>
        <v>6.7093043402582984</v>
      </c>
      <c r="AN267">
        <f t="shared" si="88"/>
        <v>8.6621589616664227</v>
      </c>
      <c r="AO267">
        <f t="shared" si="89"/>
        <v>0.83405483405483405</v>
      </c>
      <c r="AP267">
        <f t="shared" si="90"/>
        <v>0.11832611832611832</v>
      </c>
      <c r="AQ267">
        <f t="shared" si="91"/>
        <v>4.7619047619047616E-2</v>
      </c>
      <c r="AR267" t="e">
        <f>+MATCH(O267,'[1]Return t - CEO t - NO'!B552)</f>
        <v>#N/A</v>
      </c>
    </row>
    <row r="268" spans="1:44" x14ac:dyDescent="0.25">
      <c r="A268" t="s">
        <v>148</v>
      </c>
      <c r="B268">
        <v>2015</v>
      </c>
      <c r="C268">
        <v>42369</v>
      </c>
      <c r="D268">
        <v>1008.2</v>
      </c>
      <c r="E268">
        <f>+D268*[1]Valuta!$D$5</f>
        <v>8870.748520000001</v>
      </c>
      <c r="F268">
        <f t="shared" si="82"/>
        <v>8870748.5200000014</v>
      </c>
      <c r="G268">
        <f t="shared" si="83"/>
        <v>15.998269738549437</v>
      </c>
      <c r="H268">
        <v>436.2</v>
      </c>
      <c r="I268">
        <v>350.7</v>
      </c>
      <c r="J268">
        <v>-81.2</v>
      </c>
      <c r="K268">
        <v>29.3</v>
      </c>
      <c r="L268">
        <v>0.73499999999999999</v>
      </c>
      <c r="M268">
        <v>187.4</v>
      </c>
      <c r="N268">
        <v>228</v>
      </c>
      <c r="O268" t="s">
        <v>149</v>
      </c>
      <c r="P268" t="s">
        <v>45</v>
      </c>
      <c r="Q268">
        <v>1971</v>
      </c>
      <c r="R268">
        <v>2023</v>
      </c>
      <c r="S268">
        <v>52</v>
      </c>
      <c r="U268">
        <v>-0.18615314076111877</v>
      </c>
      <c r="V268">
        <v>-8.053957548105535E-2</v>
      </c>
      <c r="W268">
        <v>-0.43329775880469584</v>
      </c>
      <c r="X268">
        <v>0.80398899587345252</v>
      </c>
      <c r="Y268" t="s">
        <v>71</v>
      </c>
      <c r="Z268" t="s">
        <v>72</v>
      </c>
      <c r="AA268" s="1">
        <f>+AE268*[1]Valuta!$D$5</f>
        <v>6167.8186000000005</v>
      </c>
      <c r="AB268" s="1">
        <f>+AF268*[1]Valuta!$D$5</f>
        <v>0</v>
      </c>
      <c r="AC268" s="1">
        <f>+AG268*[1]Valuta!$D$5</f>
        <v>756.67960000000005</v>
      </c>
      <c r="AD268" s="1">
        <f t="shared" si="84"/>
        <v>6924.4982000000009</v>
      </c>
      <c r="AE268">
        <v>701</v>
      </c>
      <c r="AF268">
        <v>0</v>
      </c>
      <c r="AG268">
        <v>86</v>
      </c>
      <c r="AH268">
        <v>787</v>
      </c>
      <c r="AI268">
        <v>6.5998704992128365</v>
      </c>
      <c r="AJ268">
        <v>3.9512437185814275</v>
      </c>
      <c r="AK268">
        <f t="shared" si="85"/>
        <v>15.998269738549437</v>
      </c>
      <c r="AL268">
        <f t="shared" si="86"/>
        <v>8.8428208663361723</v>
      </c>
      <c r="AM268" t="e">
        <f t="shared" si="87"/>
        <v>#NUM!</v>
      </c>
      <c r="AN268">
        <f t="shared" si="88"/>
        <v>8.7271005049533592</v>
      </c>
      <c r="AO268">
        <f t="shared" si="89"/>
        <v>0.89072426937738247</v>
      </c>
      <c r="AP268">
        <f t="shared" si="90"/>
        <v>0</v>
      </c>
      <c r="AQ268">
        <f t="shared" si="91"/>
        <v>0.10927573062261753</v>
      </c>
      <c r="AR268" t="e">
        <f>+MATCH(O268,'[1]Return t - CEO t - NO'!B185)</f>
        <v>#N/A</v>
      </c>
    </row>
    <row r="269" spans="1:44" x14ac:dyDescent="0.25">
      <c r="A269" t="s">
        <v>191</v>
      </c>
      <c r="B269">
        <v>2021</v>
      </c>
      <c r="C269">
        <v>44561</v>
      </c>
      <c r="D269">
        <v>1828.213</v>
      </c>
      <c r="E269">
        <f t="shared" ref="E269:E274" si="93">+D269</f>
        <v>1828.213</v>
      </c>
      <c r="F269">
        <f t="shared" si="82"/>
        <v>1828213</v>
      </c>
      <c r="G269">
        <f t="shared" si="83"/>
        <v>14.418849544995959</v>
      </c>
      <c r="H269">
        <v>598.25199999999995</v>
      </c>
      <c r="I269">
        <v>466.2</v>
      </c>
      <c r="J269">
        <v>238.07400000000001</v>
      </c>
      <c r="K269">
        <v>318.88499999999999</v>
      </c>
      <c r="L269">
        <v>0.71</v>
      </c>
      <c r="M269">
        <v>2344.2800000000002</v>
      </c>
      <c r="N269">
        <v>228</v>
      </c>
      <c r="O269" t="s">
        <v>192</v>
      </c>
      <c r="P269" t="s">
        <v>50</v>
      </c>
      <c r="Q269">
        <v>1997</v>
      </c>
      <c r="R269">
        <v>2023</v>
      </c>
      <c r="S269">
        <v>26</v>
      </c>
      <c r="U269">
        <v>0.39794935913294066</v>
      </c>
      <c r="V269">
        <v>0.13022224434461413</v>
      </c>
      <c r="W269">
        <v>0.10155527496715409</v>
      </c>
      <c r="X269">
        <v>0.77927027406510974</v>
      </c>
      <c r="Y269" t="s">
        <v>51</v>
      </c>
      <c r="Z269" t="s">
        <v>47</v>
      </c>
      <c r="AA269">
        <f t="shared" ref="AA269:AC274" si="94">+AE269*10</f>
        <v>4670</v>
      </c>
      <c r="AB269">
        <f t="shared" si="94"/>
        <v>2000</v>
      </c>
      <c r="AC269">
        <f t="shared" si="94"/>
        <v>230</v>
      </c>
      <c r="AD269">
        <f t="shared" si="84"/>
        <v>6900</v>
      </c>
      <c r="AE269">
        <v>467</v>
      </c>
      <c r="AF269">
        <v>200</v>
      </c>
      <c r="AG269">
        <v>23</v>
      </c>
      <c r="AH269">
        <v>690</v>
      </c>
      <c r="AI269">
        <v>6.5652649700353614</v>
      </c>
      <c r="AJ269">
        <v>3.2580965380214821</v>
      </c>
      <c r="AK269">
        <f t="shared" si="85"/>
        <v>14.418849544995959</v>
      </c>
      <c r="AL269">
        <f t="shared" si="86"/>
        <v>8.8392766905853506</v>
      </c>
      <c r="AM269">
        <f t="shared" si="87"/>
        <v>7.6009024595420822</v>
      </c>
      <c r="AN269">
        <f t="shared" si="88"/>
        <v>8.4489143506629425</v>
      </c>
      <c r="AO269">
        <f t="shared" si="89"/>
        <v>0.6768115942028986</v>
      </c>
      <c r="AP269">
        <f t="shared" si="90"/>
        <v>0.28985507246376813</v>
      </c>
      <c r="AQ269">
        <f t="shared" si="91"/>
        <v>3.3333333333333333E-2</v>
      </c>
      <c r="AR269">
        <f>+MATCH(O269,'[1]Return t - CEO t - NO'!B147)</f>
        <v>1</v>
      </c>
    </row>
    <row r="270" spans="1:44" x14ac:dyDescent="0.25">
      <c r="A270" t="s">
        <v>90</v>
      </c>
      <c r="B270">
        <v>2018</v>
      </c>
      <c r="C270">
        <v>43465</v>
      </c>
      <c r="D270">
        <v>2675.7040000000002</v>
      </c>
      <c r="E270">
        <f t="shared" si="93"/>
        <v>2675.7040000000002</v>
      </c>
      <c r="F270">
        <f t="shared" si="82"/>
        <v>2675704</v>
      </c>
      <c r="G270">
        <f t="shared" si="83"/>
        <v>14.799723081257195</v>
      </c>
      <c r="H270">
        <v>636.86500000000001</v>
      </c>
      <c r="I270">
        <v>30</v>
      </c>
      <c r="J270">
        <v>266.99599999999998</v>
      </c>
      <c r="K270">
        <v>277.5</v>
      </c>
      <c r="L270">
        <v>0.27100000000000002</v>
      </c>
      <c r="M270">
        <v>1172.3910000000001</v>
      </c>
      <c r="N270">
        <v>228</v>
      </c>
      <c r="O270" t="s">
        <v>91</v>
      </c>
      <c r="P270" t="s">
        <v>50</v>
      </c>
      <c r="Q270">
        <v>2001</v>
      </c>
      <c r="R270">
        <v>2023</v>
      </c>
      <c r="S270">
        <v>22</v>
      </c>
      <c r="U270">
        <v>0.41923484568943181</v>
      </c>
      <c r="V270">
        <v>9.9785327525017703E-2</v>
      </c>
      <c r="W270">
        <v>0.227736309814729</v>
      </c>
      <c r="X270">
        <v>4.7105744545547328E-2</v>
      </c>
      <c r="Y270" t="s">
        <v>92</v>
      </c>
      <c r="Z270" t="s">
        <v>84</v>
      </c>
      <c r="AA270">
        <f t="shared" si="94"/>
        <v>3500</v>
      </c>
      <c r="AB270">
        <f t="shared" si="94"/>
        <v>3300</v>
      </c>
      <c r="AC270">
        <f t="shared" si="94"/>
        <v>90</v>
      </c>
      <c r="AD270">
        <f t="shared" si="84"/>
        <v>6890</v>
      </c>
      <c r="AE270">
        <v>350</v>
      </c>
      <c r="AF270">
        <v>330</v>
      </c>
      <c r="AG270">
        <v>9</v>
      </c>
      <c r="AH270">
        <v>689</v>
      </c>
      <c r="AI270">
        <v>5.602118820879701</v>
      </c>
      <c r="AJ270">
        <v>3.0910424533583161</v>
      </c>
      <c r="AK270">
        <f t="shared" si="85"/>
        <v>14.799723081257195</v>
      </c>
      <c r="AL270">
        <f t="shared" si="86"/>
        <v>8.8378263640077037</v>
      </c>
      <c r="AM270">
        <f t="shared" si="87"/>
        <v>8.1016777474545716</v>
      </c>
      <c r="AN270">
        <f t="shared" si="88"/>
        <v>8.1605182474775049</v>
      </c>
      <c r="AO270">
        <f t="shared" si="89"/>
        <v>0.5079825834542816</v>
      </c>
      <c r="AP270">
        <f t="shared" si="90"/>
        <v>0.47895500725689405</v>
      </c>
      <c r="AQ270">
        <f t="shared" si="91"/>
        <v>1.3062409288824383E-2</v>
      </c>
      <c r="AR270">
        <f>+MATCH(O270,'[1]Return t - CEO t - NO'!B6)</f>
        <v>1</v>
      </c>
    </row>
    <row r="271" spans="1:44" x14ac:dyDescent="0.25">
      <c r="A271" t="s">
        <v>187</v>
      </c>
      <c r="B271">
        <v>2019</v>
      </c>
      <c r="C271">
        <v>43830</v>
      </c>
      <c r="D271">
        <v>39831</v>
      </c>
      <c r="E271">
        <f t="shared" si="93"/>
        <v>39831</v>
      </c>
      <c r="F271">
        <f t="shared" si="82"/>
        <v>39831000</v>
      </c>
      <c r="G271">
        <f t="shared" si="83"/>
        <v>17.50015606154615</v>
      </c>
      <c r="H271">
        <v>12279</v>
      </c>
      <c r="I271">
        <v>7583</v>
      </c>
      <c r="J271">
        <v>2587</v>
      </c>
      <c r="K271">
        <v>3926</v>
      </c>
      <c r="L271">
        <v>6.5069999999999997</v>
      </c>
      <c r="M271">
        <v>23312</v>
      </c>
      <c r="N271">
        <v>228</v>
      </c>
      <c r="O271" t="s">
        <v>188</v>
      </c>
      <c r="P271" t="s">
        <v>50</v>
      </c>
      <c r="Q271">
        <v>1981</v>
      </c>
      <c r="R271">
        <v>2023</v>
      </c>
      <c r="S271">
        <v>42</v>
      </c>
      <c r="T271">
        <v>39001</v>
      </c>
      <c r="U271">
        <v>0.21068490919455982</v>
      </c>
      <c r="V271">
        <v>6.4949411262584425E-2</v>
      </c>
      <c r="W271">
        <v>0.11097288949897048</v>
      </c>
      <c r="X271">
        <v>0.61755843309715774</v>
      </c>
      <c r="Y271" t="s">
        <v>55</v>
      </c>
      <c r="Z271" t="s">
        <v>56</v>
      </c>
      <c r="AA271">
        <f t="shared" si="94"/>
        <v>3540</v>
      </c>
      <c r="AB271">
        <f t="shared" si="94"/>
        <v>3000</v>
      </c>
      <c r="AC271">
        <f t="shared" si="94"/>
        <v>350</v>
      </c>
      <c r="AD271">
        <f t="shared" si="84"/>
        <v>6890</v>
      </c>
      <c r="AE271">
        <v>354</v>
      </c>
      <c r="AF271">
        <v>300</v>
      </c>
      <c r="AG271">
        <v>35</v>
      </c>
      <c r="AH271">
        <v>689</v>
      </c>
      <c r="AI271">
        <v>8.7806337994949839</v>
      </c>
      <c r="AJ271">
        <v>3.7376696182833684</v>
      </c>
      <c r="AK271">
        <f t="shared" si="85"/>
        <v>17.50015606154615</v>
      </c>
      <c r="AL271">
        <f t="shared" si="86"/>
        <v>8.8378263640077037</v>
      </c>
      <c r="AM271">
        <f t="shared" si="87"/>
        <v>8.0063675676502459</v>
      </c>
      <c r="AN271">
        <f t="shared" si="88"/>
        <v>8.1718820061278201</v>
      </c>
      <c r="AO271">
        <f t="shared" si="89"/>
        <v>0.51378809869375908</v>
      </c>
      <c r="AP271">
        <f t="shared" si="90"/>
        <v>0.43541364296081275</v>
      </c>
      <c r="AQ271">
        <f t="shared" si="91"/>
        <v>5.0798258345428157E-2</v>
      </c>
      <c r="AR271">
        <f>+MATCH(O271,'[1]Return t - CEO t - NO'!B85)</f>
        <v>1</v>
      </c>
    </row>
    <row r="272" spans="1:44" x14ac:dyDescent="0.25">
      <c r="A272" t="s">
        <v>140</v>
      </c>
      <c r="B272">
        <v>2019</v>
      </c>
      <c r="C272">
        <v>43830</v>
      </c>
      <c r="D272">
        <v>17986.057000000001</v>
      </c>
      <c r="E272">
        <f t="shared" si="93"/>
        <v>17986.057000000001</v>
      </c>
      <c r="F272">
        <f t="shared" si="82"/>
        <v>17986057</v>
      </c>
      <c r="G272">
        <f t="shared" si="83"/>
        <v>16.705107404583124</v>
      </c>
      <c r="H272">
        <v>9007.7099999999991</v>
      </c>
      <c r="I272">
        <v>3240.4409999999998</v>
      </c>
      <c r="J272">
        <v>2912.2689999999998</v>
      </c>
      <c r="K272">
        <v>3629.0749999999998</v>
      </c>
      <c r="L272">
        <v>1.7030000000000001</v>
      </c>
      <c r="M272">
        <v>12202.197</v>
      </c>
      <c r="N272">
        <v>228</v>
      </c>
      <c r="O272" t="s">
        <v>141</v>
      </c>
      <c r="P272" t="s">
        <v>50</v>
      </c>
      <c r="Q272">
        <v>1991</v>
      </c>
      <c r="R272">
        <v>2023</v>
      </c>
      <c r="S272">
        <v>32</v>
      </c>
      <c r="T272">
        <v>39210</v>
      </c>
      <c r="U272">
        <v>0.32330847684927688</v>
      </c>
      <c r="V272">
        <v>0.1619181458170626</v>
      </c>
      <c r="W272">
        <v>0.23866759404064691</v>
      </c>
      <c r="X272">
        <v>0.35974082202912838</v>
      </c>
      <c r="Y272" t="s">
        <v>55</v>
      </c>
      <c r="Z272" t="s">
        <v>56</v>
      </c>
      <c r="AA272">
        <f t="shared" si="94"/>
        <v>4100</v>
      </c>
      <c r="AB272">
        <f t="shared" si="94"/>
        <v>750</v>
      </c>
      <c r="AC272">
        <f t="shared" si="94"/>
        <v>2040</v>
      </c>
      <c r="AD272">
        <f t="shared" si="84"/>
        <v>6890</v>
      </c>
      <c r="AE272">
        <v>410</v>
      </c>
      <c r="AF272">
        <v>75</v>
      </c>
      <c r="AG272">
        <v>204</v>
      </c>
      <c r="AH272">
        <v>689</v>
      </c>
      <c r="AI272">
        <v>7.4401466806626884</v>
      </c>
      <c r="AJ272">
        <v>3.4657359027997265</v>
      </c>
      <c r="AK272">
        <f t="shared" si="85"/>
        <v>16.705107404583124</v>
      </c>
      <c r="AL272">
        <f t="shared" si="86"/>
        <v>8.8378263640077037</v>
      </c>
      <c r="AM272">
        <f t="shared" si="87"/>
        <v>6.620073206530356</v>
      </c>
      <c r="AN272">
        <f t="shared" si="88"/>
        <v>8.3187422526923989</v>
      </c>
      <c r="AO272">
        <f t="shared" si="89"/>
        <v>0.59506531204644408</v>
      </c>
      <c r="AP272">
        <f t="shared" si="90"/>
        <v>0.10885341074020319</v>
      </c>
      <c r="AQ272">
        <f t="shared" si="91"/>
        <v>0.2960812772133527</v>
      </c>
      <c r="AR272" t="e">
        <f>+MATCH(O272,'[1]Return t - CEO t - NO'!B580)</f>
        <v>#N/A</v>
      </c>
    </row>
    <row r="273" spans="1:44" x14ac:dyDescent="0.25">
      <c r="A273" t="s">
        <v>134</v>
      </c>
      <c r="B273">
        <v>2017</v>
      </c>
      <c r="C273">
        <v>43100</v>
      </c>
      <c r="D273">
        <v>7152.6149999999998</v>
      </c>
      <c r="E273">
        <f t="shared" si="93"/>
        <v>7152.6149999999998</v>
      </c>
      <c r="F273">
        <f t="shared" si="82"/>
        <v>7152615</v>
      </c>
      <c r="G273">
        <f t="shared" si="83"/>
        <v>15.78298858207145</v>
      </c>
      <c r="H273">
        <v>3304.364</v>
      </c>
      <c r="I273">
        <v>1408.94</v>
      </c>
      <c r="J273">
        <v>814.15599999999995</v>
      </c>
      <c r="K273">
        <v>1015.289</v>
      </c>
      <c r="L273">
        <v>0.78100000000000003</v>
      </c>
      <c r="M273">
        <v>7017.4560000000001</v>
      </c>
      <c r="N273">
        <v>228</v>
      </c>
      <c r="O273" t="s">
        <v>135</v>
      </c>
      <c r="P273" t="s">
        <v>50</v>
      </c>
      <c r="Q273">
        <v>1992</v>
      </c>
      <c r="R273">
        <v>2023</v>
      </c>
      <c r="S273">
        <v>31</v>
      </c>
      <c r="T273">
        <v>39233</v>
      </c>
      <c r="U273">
        <v>0.24638810978451525</v>
      </c>
      <c r="V273">
        <v>0.11382634183441999</v>
      </c>
      <c r="W273">
        <v>0.11601868255390557</v>
      </c>
      <c r="X273">
        <v>0.42638764978676685</v>
      </c>
      <c r="Y273" t="s">
        <v>55</v>
      </c>
      <c r="Z273" t="s">
        <v>56</v>
      </c>
      <c r="AA273">
        <f t="shared" si="94"/>
        <v>2500</v>
      </c>
      <c r="AB273">
        <f t="shared" si="94"/>
        <v>4240</v>
      </c>
      <c r="AC273">
        <f t="shared" si="94"/>
        <v>140</v>
      </c>
      <c r="AD273">
        <f t="shared" si="84"/>
        <v>6880</v>
      </c>
      <c r="AE273">
        <v>250</v>
      </c>
      <c r="AF273">
        <v>424</v>
      </c>
      <c r="AG273">
        <v>14</v>
      </c>
      <c r="AH273">
        <v>688</v>
      </c>
      <c r="AI273">
        <v>6.6605751498396861</v>
      </c>
      <c r="AJ273">
        <v>3.4339872044851463</v>
      </c>
      <c r="AK273">
        <f t="shared" si="85"/>
        <v>15.78298858207145</v>
      </c>
      <c r="AL273">
        <f t="shared" si="86"/>
        <v>8.8363739309273885</v>
      </c>
      <c r="AM273">
        <f t="shared" si="87"/>
        <v>8.3523185482260036</v>
      </c>
      <c r="AN273">
        <f t="shared" si="88"/>
        <v>7.8240460108562919</v>
      </c>
      <c r="AO273">
        <f t="shared" si="89"/>
        <v>0.36337209302325579</v>
      </c>
      <c r="AP273">
        <f t="shared" si="90"/>
        <v>0.61627906976744184</v>
      </c>
      <c r="AQ273">
        <f t="shared" si="91"/>
        <v>2.0348837209302327E-2</v>
      </c>
      <c r="AR273" t="e">
        <f>+MATCH(O273,'[1]Return t - CEO t - NO'!B271)</f>
        <v>#N/A</v>
      </c>
    </row>
    <row r="274" spans="1:44" x14ac:dyDescent="0.25">
      <c r="A274" t="s">
        <v>187</v>
      </c>
      <c r="B274">
        <v>2020</v>
      </c>
      <c r="C274">
        <v>44196</v>
      </c>
      <c r="D274">
        <v>39741</v>
      </c>
      <c r="E274">
        <f t="shared" si="93"/>
        <v>39741</v>
      </c>
      <c r="F274">
        <f t="shared" si="82"/>
        <v>39741000</v>
      </c>
      <c r="G274">
        <f t="shared" si="83"/>
        <v>17.497893958334508</v>
      </c>
      <c r="H274">
        <v>12109</v>
      </c>
      <c r="I274">
        <v>7827</v>
      </c>
      <c r="J274">
        <v>1190</v>
      </c>
      <c r="K274">
        <v>2709</v>
      </c>
      <c r="L274">
        <v>6.3419999999999996</v>
      </c>
      <c r="M274">
        <v>22435</v>
      </c>
      <c r="N274">
        <v>228</v>
      </c>
      <c r="O274" t="s">
        <v>188</v>
      </c>
      <c r="P274" t="s">
        <v>50</v>
      </c>
      <c r="Q274">
        <v>1981</v>
      </c>
      <c r="R274">
        <v>2023</v>
      </c>
      <c r="S274">
        <v>42</v>
      </c>
      <c r="T274">
        <v>39001</v>
      </c>
      <c r="U274">
        <v>9.827401106614915E-2</v>
      </c>
      <c r="V274">
        <v>2.9943886666163409E-2</v>
      </c>
      <c r="W274">
        <v>5.3042121684867397E-2</v>
      </c>
      <c r="X274">
        <v>0.64637872656701623</v>
      </c>
      <c r="Y274" t="s">
        <v>55</v>
      </c>
      <c r="Z274" t="s">
        <v>56</v>
      </c>
      <c r="AA274">
        <f t="shared" si="94"/>
        <v>3540</v>
      </c>
      <c r="AB274">
        <f t="shared" si="94"/>
        <v>3000</v>
      </c>
      <c r="AC274">
        <f t="shared" si="94"/>
        <v>320</v>
      </c>
      <c r="AD274">
        <f t="shared" si="84"/>
        <v>6860</v>
      </c>
      <c r="AE274">
        <v>354</v>
      </c>
      <c r="AF274">
        <v>300</v>
      </c>
      <c r="AG274">
        <v>32</v>
      </c>
      <c r="AH274">
        <v>686</v>
      </c>
      <c r="AI274">
        <v>8.7549494550982931</v>
      </c>
      <c r="AJ274">
        <v>3.7376696182833684</v>
      </c>
      <c r="AK274">
        <f t="shared" si="85"/>
        <v>17.497893958334508</v>
      </c>
      <c r="AL274">
        <f t="shared" si="86"/>
        <v>8.8334627207199308</v>
      </c>
      <c r="AM274">
        <f t="shared" si="87"/>
        <v>8.0063675676502459</v>
      </c>
      <c r="AN274">
        <f t="shared" si="88"/>
        <v>8.1718820061278201</v>
      </c>
      <c r="AO274">
        <f t="shared" si="89"/>
        <v>0.51603498542274051</v>
      </c>
      <c r="AP274">
        <f t="shared" si="90"/>
        <v>0.43731778425655976</v>
      </c>
      <c r="AQ274">
        <f t="shared" si="91"/>
        <v>4.6647230320699708E-2</v>
      </c>
      <c r="AR274">
        <f>+MATCH(O274,'[1]Return t - CEO t - NO'!B84)</f>
        <v>1</v>
      </c>
    </row>
    <row r="275" spans="1:44" x14ac:dyDescent="0.25">
      <c r="A275" t="s">
        <v>43</v>
      </c>
      <c r="B275">
        <v>2020</v>
      </c>
      <c r="C275">
        <v>44196</v>
      </c>
      <c r="D275">
        <v>464.47899999999998</v>
      </c>
      <c r="E275">
        <f>+D275*[1]Valuta!$D$10</f>
        <v>3965.4894624999997</v>
      </c>
      <c r="F275">
        <f t="shared" si="82"/>
        <v>3965489.4624999999</v>
      </c>
      <c r="G275">
        <f t="shared" si="83"/>
        <v>15.193139851207819</v>
      </c>
      <c r="H275">
        <v>143.91800000000001</v>
      </c>
      <c r="I275">
        <v>247.315</v>
      </c>
      <c r="J275">
        <v>-5.1870000000000003</v>
      </c>
      <c r="K275">
        <v>19.721</v>
      </c>
      <c r="L275">
        <v>0.45600000000000002</v>
      </c>
      <c r="M275">
        <v>165.36199999999999</v>
      </c>
      <c r="N275">
        <v>228</v>
      </c>
      <c r="O275" t="s">
        <v>44</v>
      </c>
      <c r="P275" t="s">
        <v>45</v>
      </c>
      <c r="Q275">
        <v>1981</v>
      </c>
      <c r="R275">
        <v>2023</v>
      </c>
      <c r="S275">
        <v>42</v>
      </c>
      <c r="U275">
        <v>-3.6041356883781045E-2</v>
      </c>
      <c r="V275">
        <v>-1.1167350945898524E-2</v>
      </c>
      <c r="W275">
        <v>-3.13675451433824E-2</v>
      </c>
      <c r="X275">
        <v>1.7184438360733194</v>
      </c>
      <c r="Y275" t="s">
        <v>46</v>
      </c>
      <c r="Z275" t="s">
        <v>47</v>
      </c>
      <c r="AA275" s="1">
        <f>+AE275*[1]Valuta!$D$10</f>
        <v>2399.0374999999999</v>
      </c>
      <c r="AB275" s="1">
        <f>+AF275*[1]Valuta!$D$10</f>
        <v>4268.75</v>
      </c>
      <c r="AC275" s="1">
        <f>+AG275*[1]Valuta!$D$10</f>
        <v>179.28749999999999</v>
      </c>
      <c r="AD275" s="1">
        <f t="shared" si="84"/>
        <v>6847.0750000000007</v>
      </c>
      <c r="AE275">
        <v>281</v>
      </c>
      <c r="AF275">
        <v>500</v>
      </c>
      <c r="AG275">
        <v>21</v>
      </c>
      <c r="AH275">
        <v>802</v>
      </c>
      <c r="AI275">
        <v>6.1224928095143865</v>
      </c>
      <c r="AJ275">
        <v>3.7376696182833684</v>
      </c>
      <c r="AK275">
        <f t="shared" si="85"/>
        <v>15.193139851207819</v>
      </c>
      <c r="AL275">
        <f t="shared" si="86"/>
        <v>8.8315768327634228</v>
      </c>
      <c r="AM275">
        <f t="shared" si="87"/>
        <v>8.3590763233190994</v>
      </c>
      <c r="AN275">
        <f t="shared" si="88"/>
        <v>7.7828228942306543</v>
      </c>
      <c r="AO275">
        <f t="shared" si="89"/>
        <v>0.35037406483790517</v>
      </c>
      <c r="AP275">
        <f t="shared" si="90"/>
        <v>0.6234413965087281</v>
      </c>
      <c r="AQ275">
        <f t="shared" si="91"/>
        <v>2.618453865336658E-2</v>
      </c>
      <c r="AR275">
        <f>+MATCH(O275,'[1]Return t - CEO t - NO'!B108)</f>
        <v>1</v>
      </c>
    </row>
    <row r="276" spans="1:44" x14ac:dyDescent="0.25">
      <c r="A276" t="s">
        <v>57</v>
      </c>
      <c r="B276">
        <v>2019</v>
      </c>
      <c r="C276">
        <v>43830</v>
      </c>
      <c r="D276">
        <v>4827.5190000000002</v>
      </c>
      <c r="E276">
        <f t="shared" ref="E276:E284" si="95">+D276</f>
        <v>4827.5190000000002</v>
      </c>
      <c r="F276">
        <f t="shared" si="82"/>
        <v>4827519</v>
      </c>
      <c r="G276">
        <f t="shared" si="83"/>
        <v>15.389843229061629</v>
      </c>
      <c r="H276">
        <v>2152.9929999999999</v>
      </c>
      <c r="I276">
        <v>1544.9870000000001</v>
      </c>
      <c r="J276">
        <v>50.482999999999997</v>
      </c>
      <c r="K276">
        <v>290.089</v>
      </c>
      <c r="L276">
        <v>1.0109999999999999</v>
      </c>
      <c r="M276">
        <v>3416.1239999999998</v>
      </c>
      <c r="N276">
        <v>228</v>
      </c>
      <c r="O276" t="s">
        <v>58</v>
      </c>
      <c r="P276" t="s">
        <v>50</v>
      </c>
      <c r="Q276">
        <v>2000</v>
      </c>
      <c r="R276">
        <v>2023</v>
      </c>
      <c r="S276">
        <v>23</v>
      </c>
      <c r="U276">
        <v>2.3447823564684139E-2</v>
      </c>
      <c r="V276">
        <v>1.0457338438232971E-2</v>
      </c>
      <c r="W276">
        <v>1.4777859351709716E-2</v>
      </c>
      <c r="X276">
        <v>0.71759963919994174</v>
      </c>
      <c r="Y276" t="s">
        <v>51</v>
      </c>
      <c r="Z276" t="s">
        <v>47</v>
      </c>
      <c r="AA276">
        <f t="shared" ref="AA276:AC284" si="96">+AE276*10</f>
        <v>3620</v>
      </c>
      <c r="AB276">
        <f t="shared" si="96"/>
        <v>2990</v>
      </c>
      <c r="AC276">
        <f t="shared" si="96"/>
        <v>210</v>
      </c>
      <c r="AD276">
        <f t="shared" si="84"/>
        <v>6820</v>
      </c>
      <c r="AE276">
        <v>362</v>
      </c>
      <c r="AF276">
        <v>299</v>
      </c>
      <c r="AG276">
        <v>21</v>
      </c>
      <c r="AH276">
        <v>682</v>
      </c>
      <c r="AI276">
        <v>6.9186952190204716</v>
      </c>
      <c r="AJ276">
        <v>3.1354942159291497</v>
      </c>
      <c r="AK276">
        <f t="shared" si="85"/>
        <v>15.389843229061629</v>
      </c>
      <c r="AL276">
        <f t="shared" si="86"/>
        <v>8.8276147508375082</v>
      </c>
      <c r="AM276">
        <f t="shared" si="87"/>
        <v>8.0030286663847328</v>
      </c>
      <c r="AN276">
        <f t="shared" si="88"/>
        <v>8.1942293048198174</v>
      </c>
      <c r="AO276">
        <f t="shared" si="89"/>
        <v>0.53079178885630496</v>
      </c>
      <c r="AP276">
        <f t="shared" si="90"/>
        <v>0.43841642228739003</v>
      </c>
      <c r="AQ276">
        <f t="shared" si="91"/>
        <v>3.0791788856304986E-2</v>
      </c>
      <c r="AR276" t="e">
        <f>+MATCH(O276,'[1]Return t - CEO t - NO'!B293)</f>
        <v>#N/A</v>
      </c>
    </row>
    <row r="277" spans="1:44" x14ac:dyDescent="0.25">
      <c r="A277" t="s">
        <v>96</v>
      </c>
      <c r="B277">
        <v>2020</v>
      </c>
      <c r="C277">
        <v>44196</v>
      </c>
      <c r="D277">
        <v>2654.82</v>
      </c>
      <c r="E277">
        <f t="shared" si="95"/>
        <v>2654.82</v>
      </c>
      <c r="F277">
        <f t="shared" si="82"/>
        <v>2654820</v>
      </c>
      <c r="G277">
        <f t="shared" si="83"/>
        <v>14.791887413749713</v>
      </c>
      <c r="H277">
        <v>885.654</v>
      </c>
      <c r="I277">
        <v>267.89400000000001</v>
      </c>
      <c r="J277">
        <v>319.54399999999998</v>
      </c>
      <c r="K277">
        <v>421.37200000000001</v>
      </c>
      <c r="L277">
        <v>1.74</v>
      </c>
      <c r="M277">
        <v>3963.8760000000002</v>
      </c>
      <c r="N277">
        <v>228</v>
      </c>
      <c r="O277" t="s">
        <v>97</v>
      </c>
      <c r="P277" t="s">
        <v>50</v>
      </c>
      <c r="Q277">
        <v>1960</v>
      </c>
      <c r="R277">
        <v>2023</v>
      </c>
      <c r="S277">
        <v>63</v>
      </c>
      <c r="U277">
        <v>0.36080004155121526</v>
      </c>
      <c r="V277">
        <v>0.12036371580747469</v>
      </c>
      <c r="W277">
        <v>8.0614025262142397E-2</v>
      </c>
      <c r="X277">
        <v>0.30248155600268278</v>
      </c>
      <c r="Y277" t="s">
        <v>98</v>
      </c>
      <c r="Z277" t="s">
        <v>68</v>
      </c>
      <c r="AA277">
        <f t="shared" si="96"/>
        <v>3020</v>
      </c>
      <c r="AB277">
        <f t="shared" si="96"/>
        <v>2130</v>
      </c>
      <c r="AC277">
        <f t="shared" si="96"/>
        <v>1650</v>
      </c>
      <c r="AD277">
        <f t="shared" si="84"/>
        <v>6800</v>
      </c>
      <c r="AE277">
        <v>302</v>
      </c>
      <c r="AF277">
        <v>213</v>
      </c>
      <c r="AG277">
        <v>165</v>
      </c>
      <c r="AH277">
        <v>680</v>
      </c>
      <c r="AI277">
        <v>7.461640392208575</v>
      </c>
      <c r="AJ277">
        <v>4.1431347263915326</v>
      </c>
      <c r="AK277">
        <f t="shared" si="85"/>
        <v>14.791887413749713</v>
      </c>
      <c r="AL277">
        <f t="shared" si="86"/>
        <v>8.8246778911641979</v>
      </c>
      <c r="AM277">
        <f t="shared" si="87"/>
        <v>7.6638772587034705</v>
      </c>
      <c r="AN277">
        <f t="shared" si="88"/>
        <v>8.0130121103689156</v>
      </c>
      <c r="AO277">
        <f t="shared" si="89"/>
        <v>0.44411764705882351</v>
      </c>
      <c r="AP277">
        <f t="shared" si="90"/>
        <v>0.31323529411764706</v>
      </c>
      <c r="AQ277">
        <f t="shared" si="91"/>
        <v>0.24264705882352941</v>
      </c>
      <c r="AR277" t="e">
        <f>+MATCH(O277,'[1]Return t - CEO t - NO'!B332)</f>
        <v>#N/A</v>
      </c>
    </row>
    <row r="278" spans="1:44" x14ac:dyDescent="0.25">
      <c r="A278" t="s">
        <v>189</v>
      </c>
      <c r="B278">
        <v>2021</v>
      </c>
      <c r="C278">
        <v>44561</v>
      </c>
      <c r="D278">
        <v>7166</v>
      </c>
      <c r="E278">
        <f t="shared" si="95"/>
        <v>7166</v>
      </c>
      <c r="F278">
        <f t="shared" si="82"/>
        <v>7166000</v>
      </c>
      <c r="G278">
        <f t="shared" si="83"/>
        <v>15.784858176847036</v>
      </c>
      <c r="H278">
        <v>4222</v>
      </c>
      <c r="I278">
        <v>1320</v>
      </c>
      <c r="J278">
        <v>952</v>
      </c>
      <c r="K278">
        <v>1364</v>
      </c>
      <c r="L278">
        <v>1.0720000000000001</v>
      </c>
      <c r="M278">
        <v>5715</v>
      </c>
      <c r="N278">
        <v>228</v>
      </c>
      <c r="O278" t="s">
        <v>190</v>
      </c>
      <c r="P278" t="s">
        <v>50</v>
      </c>
      <c r="Q278">
        <v>1889</v>
      </c>
      <c r="R278">
        <v>2023</v>
      </c>
      <c r="S278">
        <v>134</v>
      </c>
      <c r="U278">
        <v>0.2254855518711511</v>
      </c>
      <c r="V278">
        <v>0.13284956740161877</v>
      </c>
      <c r="W278">
        <v>0.16657917760279964</v>
      </c>
      <c r="X278">
        <v>0.31264803410705827</v>
      </c>
      <c r="Y278" t="s">
        <v>101</v>
      </c>
      <c r="Z278" t="s">
        <v>102</v>
      </c>
      <c r="AA278">
        <f t="shared" si="96"/>
        <v>3850</v>
      </c>
      <c r="AB278">
        <f t="shared" si="96"/>
        <v>1900</v>
      </c>
      <c r="AC278">
        <f t="shared" si="96"/>
        <v>1040</v>
      </c>
      <c r="AD278">
        <f t="shared" si="84"/>
        <v>6790</v>
      </c>
      <c r="AE278">
        <v>385</v>
      </c>
      <c r="AF278">
        <v>190</v>
      </c>
      <c r="AG278">
        <v>104</v>
      </c>
      <c r="AH278">
        <v>679</v>
      </c>
      <c r="AI278">
        <v>6.9772813416307473</v>
      </c>
      <c r="AJ278">
        <v>4.8978397999509111</v>
      </c>
      <c r="AK278">
        <f t="shared" si="85"/>
        <v>15.784858176847036</v>
      </c>
      <c r="AL278">
        <f t="shared" si="86"/>
        <v>8.8232062205527413</v>
      </c>
      <c r="AM278">
        <f t="shared" si="87"/>
        <v>7.5496091651545321</v>
      </c>
      <c r="AN278">
        <f t="shared" si="88"/>
        <v>8.2558284272818305</v>
      </c>
      <c r="AO278">
        <f t="shared" si="89"/>
        <v>0.5670103092783505</v>
      </c>
      <c r="AP278">
        <f t="shared" si="90"/>
        <v>0.27982326951399117</v>
      </c>
      <c r="AQ278">
        <f t="shared" si="91"/>
        <v>0.15316642120765833</v>
      </c>
      <c r="AR278">
        <f>+MATCH(O278,'[1]Return t - CEO t - NO'!B131)</f>
        <v>1</v>
      </c>
    </row>
    <row r="279" spans="1:44" x14ac:dyDescent="0.25">
      <c r="A279" t="s">
        <v>181</v>
      </c>
      <c r="B279">
        <v>2019</v>
      </c>
      <c r="C279">
        <v>43830</v>
      </c>
      <c r="D279">
        <v>51160</v>
      </c>
      <c r="E279">
        <f t="shared" si="95"/>
        <v>51160</v>
      </c>
      <c r="F279">
        <f t="shared" si="82"/>
        <v>51160000</v>
      </c>
      <c r="G279">
        <f t="shared" si="83"/>
        <v>17.750468534674916</v>
      </c>
      <c r="H279">
        <v>22570</v>
      </c>
      <c r="I279">
        <v>17608</v>
      </c>
      <c r="J279">
        <v>4267</v>
      </c>
      <c r="K279">
        <v>4275</v>
      </c>
      <c r="L279">
        <v>0.17699999999999999</v>
      </c>
      <c r="M279">
        <v>4653</v>
      </c>
      <c r="N279">
        <v>228</v>
      </c>
      <c r="O279" t="s">
        <v>182</v>
      </c>
      <c r="P279" t="s">
        <v>50</v>
      </c>
      <c r="Q279">
        <v>2000</v>
      </c>
      <c r="R279">
        <v>2023</v>
      </c>
      <c r="S279">
        <v>23</v>
      </c>
      <c r="U279">
        <v>0.18905626938413825</v>
      </c>
      <c r="V279">
        <v>8.3405003909304137E-2</v>
      </c>
      <c r="W279">
        <v>0.91704276810659791</v>
      </c>
      <c r="X279">
        <v>0.78015064244572441</v>
      </c>
      <c r="Y279" t="s">
        <v>183</v>
      </c>
      <c r="Z279" t="s">
        <v>184</v>
      </c>
      <c r="AA279">
        <f t="shared" si="96"/>
        <v>3090</v>
      </c>
      <c r="AB279">
        <f t="shared" si="96"/>
        <v>1410</v>
      </c>
      <c r="AC279">
        <f t="shared" si="96"/>
        <v>2270</v>
      </c>
      <c r="AD279">
        <f t="shared" si="84"/>
        <v>6770</v>
      </c>
      <c r="AE279">
        <v>309</v>
      </c>
      <c r="AF279">
        <v>141</v>
      </c>
      <c r="AG279">
        <v>227</v>
      </c>
      <c r="AH279">
        <v>677</v>
      </c>
      <c r="AI279">
        <v>5.1761497325738288</v>
      </c>
      <c r="AJ279">
        <v>3.1354942159291497</v>
      </c>
      <c r="AK279">
        <f t="shared" si="85"/>
        <v>17.750468534674916</v>
      </c>
      <c r="AL279">
        <f t="shared" si="86"/>
        <v>8.8202563659063209</v>
      </c>
      <c r="AM279">
        <f t="shared" si="87"/>
        <v>7.2513449833722143</v>
      </c>
      <c r="AN279">
        <f t="shared" si="88"/>
        <v>8.0359263698917918</v>
      </c>
      <c r="AO279">
        <f t="shared" si="89"/>
        <v>0.45642540620384048</v>
      </c>
      <c r="AP279">
        <f t="shared" si="90"/>
        <v>0.20827178729689808</v>
      </c>
      <c r="AQ279">
        <f t="shared" si="91"/>
        <v>0.33530280649926147</v>
      </c>
      <c r="AR279" t="e">
        <f>+MATCH(O279,'[1]Return t - CEO t - NO'!B221)</f>
        <v>#N/A</v>
      </c>
    </row>
    <row r="280" spans="1:44" x14ac:dyDescent="0.25">
      <c r="A280" t="s">
        <v>154</v>
      </c>
      <c r="B280">
        <v>2015</v>
      </c>
      <c r="C280">
        <v>42369</v>
      </c>
      <c r="D280">
        <v>521329</v>
      </c>
      <c r="E280">
        <f t="shared" si="95"/>
        <v>521329</v>
      </c>
      <c r="F280">
        <f t="shared" si="82"/>
        <v>521329000</v>
      </c>
      <c r="G280">
        <f t="shared" si="83"/>
        <v>20.071891878346417</v>
      </c>
      <c r="H280">
        <v>26427</v>
      </c>
      <c r="I280">
        <v>21319</v>
      </c>
      <c r="J280">
        <v>30</v>
      </c>
      <c r="K280">
        <v>259</v>
      </c>
      <c r="L280">
        <v>2.298</v>
      </c>
      <c r="M280">
        <v>35393</v>
      </c>
      <c r="N280">
        <v>228</v>
      </c>
      <c r="O280" t="s">
        <v>155</v>
      </c>
      <c r="P280" t="s">
        <v>50</v>
      </c>
      <c r="Q280">
        <v>1767</v>
      </c>
      <c r="R280">
        <v>2023</v>
      </c>
      <c r="S280">
        <v>256</v>
      </c>
      <c r="U280">
        <v>1.1352026336701102E-3</v>
      </c>
      <c r="V280">
        <v>5.7545235350421713E-5</v>
      </c>
      <c r="W280">
        <v>8.4762523662871192E-4</v>
      </c>
      <c r="X280">
        <v>0.80671283157376927</v>
      </c>
      <c r="Y280" t="s">
        <v>95</v>
      </c>
      <c r="Z280" t="s">
        <v>84</v>
      </c>
      <c r="AA280">
        <f t="shared" si="96"/>
        <v>5360</v>
      </c>
      <c r="AB280">
        <f t="shared" si="96"/>
        <v>0</v>
      </c>
      <c r="AC280">
        <f t="shared" si="96"/>
        <v>1340</v>
      </c>
      <c r="AD280">
        <f t="shared" si="84"/>
        <v>6700</v>
      </c>
      <c r="AE280">
        <v>536</v>
      </c>
      <c r="AF280">
        <v>0</v>
      </c>
      <c r="AG280">
        <v>134</v>
      </c>
      <c r="AH280">
        <v>670</v>
      </c>
      <c r="AI280">
        <v>7.7397944584087011</v>
      </c>
      <c r="AJ280">
        <v>5.5451774444795623</v>
      </c>
      <c r="AK280">
        <f t="shared" si="85"/>
        <v>20.071891878346417</v>
      </c>
      <c r="AL280">
        <f t="shared" si="86"/>
        <v>8.8098628053790566</v>
      </c>
      <c r="AM280" t="e">
        <f t="shared" si="87"/>
        <v>#NUM!</v>
      </c>
      <c r="AN280">
        <f t="shared" si="88"/>
        <v>8.5867192540648478</v>
      </c>
      <c r="AO280">
        <f t="shared" si="89"/>
        <v>0.8</v>
      </c>
      <c r="AP280">
        <f t="shared" si="90"/>
        <v>0</v>
      </c>
      <c r="AQ280">
        <f t="shared" si="91"/>
        <v>0.2</v>
      </c>
      <c r="AR280" t="e">
        <f>+MATCH(O280,'[1]Return t - CEO t - NO'!B632)</f>
        <v>#N/A</v>
      </c>
    </row>
    <row r="281" spans="1:44" x14ac:dyDescent="0.25">
      <c r="A281" t="s">
        <v>162</v>
      </c>
      <c r="B281">
        <v>2020</v>
      </c>
      <c r="C281">
        <v>44196</v>
      </c>
      <c r="D281">
        <v>18993</v>
      </c>
      <c r="E281">
        <f t="shared" si="95"/>
        <v>18993</v>
      </c>
      <c r="F281">
        <f t="shared" si="82"/>
        <v>18993000</v>
      </c>
      <c r="G281">
        <f t="shared" si="83"/>
        <v>16.759581048194374</v>
      </c>
      <c r="H281">
        <v>-1012</v>
      </c>
      <c r="I281">
        <v>301</v>
      </c>
      <c r="J281">
        <v>1059</v>
      </c>
      <c r="K281">
        <v>1916</v>
      </c>
      <c r="L281">
        <v>2.5470000000000002</v>
      </c>
      <c r="M281">
        <v>6212</v>
      </c>
      <c r="N281">
        <v>228</v>
      </c>
      <c r="O281" t="s">
        <v>163</v>
      </c>
      <c r="P281" t="s">
        <v>50</v>
      </c>
      <c r="Q281">
        <v>1991</v>
      </c>
      <c r="R281">
        <v>2023</v>
      </c>
      <c r="S281">
        <v>32</v>
      </c>
      <c r="U281">
        <v>-1.0464426877470356</v>
      </c>
      <c r="V281">
        <v>5.5757384299478754E-2</v>
      </c>
      <c r="W281">
        <v>0.1704764971023825</v>
      </c>
      <c r="X281">
        <v>-0.2974308300395257</v>
      </c>
      <c r="Y281" t="s">
        <v>71</v>
      </c>
      <c r="Z281" t="s">
        <v>72</v>
      </c>
      <c r="AA281">
        <f t="shared" si="96"/>
        <v>6430</v>
      </c>
      <c r="AB281">
        <f t="shared" si="96"/>
        <v>0</v>
      </c>
      <c r="AC281">
        <f t="shared" si="96"/>
        <v>250</v>
      </c>
      <c r="AD281">
        <f t="shared" si="84"/>
        <v>6680</v>
      </c>
      <c r="AE281">
        <v>643</v>
      </c>
      <c r="AF281">
        <v>0</v>
      </c>
      <c r="AG281">
        <v>25</v>
      </c>
      <c r="AH281">
        <v>668</v>
      </c>
      <c r="AI281">
        <v>7.8426714749794568</v>
      </c>
      <c r="AJ281">
        <v>3.4657359027997265</v>
      </c>
      <c r="AK281">
        <f t="shared" si="85"/>
        <v>16.759581048194374</v>
      </c>
      <c r="AL281">
        <f t="shared" si="86"/>
        <v>8.8068732665306921</v>
      </c>
      <c r="AM281" t="e">
        <f t="shared" si="87"/>
        <v>#NUM!</v>
      </c>
      <c r="AN281">
        <f t="shared" si="88"/>
        <v>8.7687298172316659</v>
      </c>
      <c r="AO281">
        <f t="shared" si="89"/>
        <v>0.96257485029940115</v>
      </c>
      <c r="AP281">
        <f t="shared" si="90"/>
        <v>0</v>
      </c>
      <c r="AQ281">
        <f t="shared" si="91"/>
        <v>3.7425149700598799E-2</v>
      </c>
      <c r="AR281" t="e">
        <f>+MATCH(O281,'[1]Return t - CEO t - NO'!B188)</f>
        <v>#N/A</v>
      </c>
    </row>
    <row r="282" spans="1:44" x14ac:dyDescent="0.25">
      <c r="A282" t="s">
        <v>193</v>
      </c>
      <c r="B282">
        <v>2021</v>
      </c>
      <c r="C282">
        <v>44561</v>
      </c>
      <c r="D282">
        <v>1431.627</v>
      </c>
      <c r="E282">
        <f t="shared" si="95"/>
        <v>1431.627</v>
      </c>
      <c r="F282">
        <f t="shared" si="82"/>
        <v>1431627</v>
      </c>
      <c r="G282">
        <f t="shared" si="83"/>
        <v>14.174322117712924</v>
      </c>
      <c r="H282">
        <v>281.43900000000002</v>
      </c>
      <c r="I282">
        <v>441.928</v>
      </c>
      <c r="J282">
        <v>43.32</v>
      </c>
      <c r="K282">
        <v>76.625</v>
      </c>
      <c r="L282">
        <v>0.222</v>
      </c>
      <c r="M282">
        <v>883.25599999999997</v>
      </c>
      <c r="N282">
        <v>228</v>
      </c>
      <c r="O282" t="s">
        <v>194</v>
      </c>
      <c r="P282" t="s">
        <v>50</v>
      </c>
      <c r="Q282">
        <v>1904</v>
      </c>
      <c r="R282">
        <v>2023</v>
      </c>
      <c r="S282">
        <v>119</v>
      </c>
      <c r="U282">
        <v>0.15392323025593466</v>
      </c>
      <c r="V282">
        <v>3.0259278429367428E-2</v>
      </c>
      <c r="W282">
        <v>4.9045803255228386E-2</v>
      </c>
      <c r="X282">
        <v>1.5702443513514472</v>
      </c>
      <c r="Y282" t="s">
        <v>101</v>
      </c>
      <c r="Z282" t="s">
        <v>102</v>
      </c>
      <c r="AA282">
        <f t="shared" si="96"/>
        <v>5130</v>
      </c>
      <c r="AB282">
        <f t="shared" si="96"/>
        <v>590</v>
      </c>
      <c r="AC282">
        <f t="shared" si="96"/>
        <v>900</v>
      </c>
      <c r="AD282">
        <f t="shared" si="84"/>
        <v>6620</v>
      </c>
      <c r="AE282">
        <v>513</v>
      </c>
      <c r="AF282">
        <v>59</v>
      </c>
      <c r="AG282">
        <v>90</v>
      </c>
      <c r="AH282">
        <v>662</v>
      </c>
      <c r="AI282">
        <v>5.4026773818722793</v>
      </c>
      <c r="AJ282">
        <v>4.7791234931115296</v>
      </c>
      <c r="AK282">
        <f t="shared" si="85"/>
        <v>14.174322117712924</v>
      </c>
      <c r="AL282">
        <f t="shared" si="86"/>
        <v>8.7978506489310533</v>
      </c>
      <c r="AM282">
        <f t="shared" si="87"/>
        <v>6.3801225368997647</v>
      </c>
      <c r="AN282">
        <f t="shared" si="88"/>
        <v>8.5428609381648144</v>
      </c>
      <c r="AO282">
        <f t="shared" si="89"/>
        <v>0.7749244712990937</v>
      </c>
      <c r="AP282">
        <f t="shared" si="90"/>
        <v>8.9123867069486398E-2</v>
      </c>
      <c r="AQ282">
        <f t="shared" si="91"/>
        <v>0.13595166163141995</v>
      </c>
      <c r="AR282">
        <f>+MATCH(O282,'[1]Return t - CEO t - NO'!B123)</f>
        <v>1</v>
      </c>
    </row>
    <row r="283" spans="1:44" x14ac:dyDescent="0.25">
      <c r="A283" t="s">
        <v>193</v>
      </c>
      <c r="B283">
        <v>2022</v>
      </c>
      <c r="C283">
        <v>44926</v>
      </c>
      <c r="D283">
        <v>1456.8389999999999</v>
      </c>
      <c r="E283">
        <f t="shared" si="95"/>
        <v>1456.8389999999999</v>
      </c>
      <c r="F283">
        <f t="shared" si="82"/>
        <v>1456839</v>
      </c>
      <c r="G283">
        <f t="shared" si="83"/>
        <v>14.191779578042141</v>
      </c>
      <c r="H283">
        <v>446.34300000000002</v>
      </c>
      <c r="I283">
        <v>600.90499999999997</v>
      </c>
      <c r="J283">
        <v>20.739000000000001</v>
      </c>
      <c r="K283">
        <v>51.506999999999998</v>
      </c>
      <c r="L283">
        <v>0.35399999999999998</v>
      </c>
      <c r="M283">
        <v>933.33100000000002</v>
      </c>
      <c r="N283">
        <v>228</v>
      </c>
      <c r="O283" t="s">
        <v>194</v>
      </c>
      <c r="P283" t="s">
        <v>50</v>
      </c>
      <c r="Q283">
        <v>1904</v>
      </c>
      <c r="R283">
        <v>2023</v>
      </c>
      <c r="S283">
        <v>119</v>
      </c>
      <c r="U283">
        <v>4.6464266270558739E-2</v>
      </c>
      <c r="V283">
        <v>1.423561560337141E-2</v>
      </c>
      <c r="W283">
        <v>2.2220412693888879E-2</v>
      </c>
      <c r="X283">
        <v>1.346285255957862</v>
      </c>
      <c r="Y283" t="s">
        <v>101</v>
      </c>
      <c r="Z283" t="s">
        <v>102</v>
      </c>
      <c r="AA283">
        <f t="shared" si="96"/>
        <v>4840</v>
      </c>
      <c r="AB283">
        <f t="shared" si="96"/>
        <v>810</v>
      </c>
      <c r="AC283">
        <f t="shared" si="96"/>
        <v>940</v>
      </c>
      <c r="AD283">
        <f t="shared" si="84"/>
        <v>6590</v>
      </c>
      <c r="AE283">
        <v>484</v>
      </c>
      <c r="AF283">
        <v>81</v>
      </c>
      <c r="AG283">
        <v>94</v>
      </c>
      <c r="AH283">
        <v>659</v>
      </c>
      <c r="AI283">
        <v>5.8692969131337742</v>
      </c>
      <c r="AJ283">
        <v>4.7791234931115296</v>
      </c>
      <c r="AK283">
        <f t="shared" si="85"/>
        <v>14.191779578042141</v>
      </c>
      <c r="AL283">
        <f t="shared" si="86"/>
        <v>8.7933086274965522</v>
      </c>
      <c r="AM283">
        <f t="shared" si="87"/>
        <v>6.6970342476664841</v>
      </c>
      <c r="AN283">
        <f t="shared" si="88"/>
        <v>8.4846699997106771</v>
      </c>
      <c r="AO283">
        <f t="shared" si="89"/>
        <v>0.73444613050075869</v>
      </c>
      <c r="AP283">
        <f t="shared" si="90"/>
        <v>0.12291350531107739</v>
      </c>
      <c r="AQ283">
        <f t="shared" si="91"/>
        <v>0.14264036418816389</v>
      </c>
      <c r="AR283">
        <f>+MATCH(O283,'[1]Return t - CEO t - NO'!B122)</f>
        <v>1</v>
      </c>
    </row>
    <row r="284" spans="1:44" x14ac:dyDescent="0.25">
      <c r="A284" t="s">
        <v>187</v>
      </c>
      <c r="B284">
        <v>2018</v>
      </c>
      <c r="C284">
        <v>43465</v>
      </c>
      <c r="D284">
        <v>37955</v>
      </c>
      <c r="E284">
        <f t="shared" si="95"/>
        <v>37955</v>
      </c>
      <c r="F284">
        <f t="shared" si="82"/>
        <v>37955000</v>
      </c>
      <c r="G284">
        <f t="shared" si="83"/>
        <v>17.451911805433006</v>
      </c>
      <c r="H284">
        <v>11656</v>
      </c>
      <c r="I284">
        <v>6993</v>
      </c>
      <c r="J284">
        <v>4863</v>
      </c>
      <c r="K284">
        <v>5830</v>
      </c>
      <c r="L284">
        <v>6.49</v>
      </c>
      <c r="M284">
        <v>22630</v>
      </c>
      <c r="N284">
        <v>228</v>
      </c>
      <c r="O284" t="s">
        <v>188</v>
      </c>
      <c r="P284" t="s">
        <v>50</v>
      </c>
      <c r="Q284">
        <v>1981</v>
      </c>
      <c r="R284">
        <v>2023</v>
      </c>
      <c r="S284">
        <v>42</v>
      </c>
      <c r="T284">
        <v>39001</v>
      </c>
      <c r="U284">
        <v>0.41721002059025397</v>
      </c>
      <c r="V284">
        <v>0.12812541167171651</v>
      </c>
      <c r="W284">
        <v>0.21489173663278832</v>
      </c>
      <c r="X284">
        <v>0.5999485243651338</v>
      </c>
      <c r="Y284" t="s">
        <v>55</v>
      </c>
      <c r="Z284" t="s">
        <v>56</v>
      </c>
      <c r="AA284">
        <f t="shared" si="96"/>
        <v>3540</v>
      </c>
      <c r="AB284">
        <f t="shared" si="96"/>
        <v>2700</v>
      </c>
      <c r="AC284">
        <f t="shared" si="96"/>
        <v>310</v>
      </c>
      <c r="AD284">
        <f t="shared" si="84"/>
        <v>6550</v>
      </c>
      <c r="AE284">
        <v>354</v>
      </c>
      <c r="AF284">
        <v>270</v>
      </c>
      <c r="AG284">
        <v>31</v>
      </c>
      <c r="AH284">
        <v>655</v>
      </c>
      <c r="AI284">
        <v>8.7780178096981363</v>
      </c>
      <c r="AJ284">
        <v>3.7376696182833684</v>
      </c>
      <c r="AK284">
        <f t="shared" si="85"/>
        <v>17.451911805433006</v>
      </c>
      <c r="AL284">
        <f t="shared" si="86"/>
        <v>8.7872203286292976</v>
      </c>
      <c r="AM284">
        <f t="shared" si="87"/>
        <v>7.90100705199242</v>
      </c>
      <c r="AN284">
        <f t="shared" si="88"/>
        <v>8.1718820061278201</v>
      </c>
      <c r="AO284">
        <f t="shared" si="89"/>
        <v>0.54045801526717552</v>
      </c>
      <c r="AP284">
        <f t="shared" si="90"/>
        <v>0.41221374045801529</v>
      </c>
      <c r="AQ284">
        <f t="shared" si="91"/>
        <v>4.732824427480916E-2</v>
      </c>
      <c r="AR284">
        <f>+MATCH(O284,'[1]Return t - CEO t - NO'!B86)</f>
        <v>1</v>
      </c>
    </row>
    <row r="285" spans="1:44" x14ac:dyDescent="0.25">
      <c r="A285" t="s">
        <v>103</v>
      </c>
      <c r="B285">
        <v>2021</v>
      </c>
      <c r="C285">
        <v>44561</v>
      </c>
      <c r="D285">
        <v>492.8</v>
      </c>
      <c r="E285">
        <f>+D285*[1]Valuta!$D$11</f>
        <v>4354.5286399999995</v>
      </c>
      <c r="F285">
        <f t="shared" si="82"/>
        <v>4354528.6399999997</v>
      </c>
      <c r="G285">
        <f t="shared" si="83"/>
        <v>15.286726928197448</v>
      </c>
      <c r="H285">
        <v>36.299999999999997</v>
      </c>
      <c r="I285">
        <v>422.4</v>
      </c>
      <c r="J285">
        <v>-9.1</v>
      </c>
      <c r="K285">
        <v>23.9</v>
      </c>
      <c r="L285">
        <v>0.10299999999999999</v>
      </c>
      <c r="M285">
        <v>121.8</v>
      </c>
      <c r="N285">
        <v>228</v>
      </c>
      <c r="O285" t="s">
        <v>104</v>
      </c>
      <c r="P285" t="s">
        <v>45</v>
      </c>
      <c r="Q285">
        <v>1997</v>
      </c>
      <c r="R285">
        <v>2023</v>
      </c>
      <c r="S285">
        <v>26</v>
      </c>
      <c r="U285">
        <v>-0.25068870523415981</v>
      </c>
      <c r="V285">
        <v>-1.8465909090909088E-2</v>
      </c>
      <c r="W285">
        <v>-7.4712643678160912E-2</v>
      </c>
      <c r="X285">
        <v>11.636363636363637</v>
      </c>
      <c r="Y285" t="s">
        <v>71</v>
      </c>
      <c r="Z285" t="s">
        <v>72</v>
      </c>
      <c r="AA285" s="1">
        <f>+AE285*[1]Valuta!$D$11</f>
        <v>3499.1747999999998</v>
      </c>
      <c r="AB285" s="1">
        <f>+AF285*[1]Valuta!$D$11</f>
        <v>2562.527</v>
      </c>
      <c r="AC285" s="1">
        <f>+AG285*[1]Valuta!$D$11</f>
        <v>477.16019999999997</v>
      </c>
      <c r="AD285" s="1">
        <f t="shared" si="84"/>
        <v>6538.8620000000001</v>
      </c>
      <c r="AE285">
        <v>396</v>
      </c>
      <c r="AF285">
        <v>290</v>
      </c>
      <c r="AG285">
        <v>54</v>
      </c>
      <c r="AH285">
        <v>740</v>
      </c>
      <c r="AI285">
        <v>4.6347289882296359</v>
      </c>
      <c r="AJ285">
        <v>3.2580965380214821</v>
      </c>
      <c r="AK285">
        <f t="shared" si="85"/>
        <v>15.286726928197448</v>
      </c>
      <c r="AL285">
        <f t="shared" si="86"/>
        <v>8.7855184231942154</v>
      </c>
      <c r="AM285">
        <f t="shared" si="87"/>
        <v>7.8487491599765198</v>
      </c>
      <c r="AN285">
        <f t="shared" si="88"/>
        <v>8.1602824482504808</v>
      </c>
      <c r="AO285">
        <f t="shared" si="89"/>
        <v>0.53513513513513511</v>
      </c>
      <c r="AP285">
        <f t="shared" si="90"/>
        <v>0.39189189189189189</v>
      </c>
      <c r="AQ285">
        <f t="shared" si="91"/>
        <v>7.2972972972972963E-2</v>
      </c>
      <c r="AR285" t="e">
        <f>+MATCH(O285,'[1]Return t - CEO t - NO'!B530)</f>
        <v>#N/A</v>
      </c>
    </row>
    <row r="286" spans="1:44" x14ac:dyDescent="0.25">
      <c r="A286" t="s">
        <v>164</v>
      </c>
      <c r="B286">
        <v>2016</v>
      </c>
      <c r="C286">
        <v>42735</v>
      </c>
      <c r="D286">
        <v>610.13300000000004</v>
      </c>
      <c r="E286">
        <f>+D286*[1]Valuta!$D$6</f>
        <v>5274.9658648000004</v>
      </c>
      <c r="F286">
        <f t="shared" si="82"/>
        <v>5274965.8648000006</v>
      </c>
      <c r="G286">
        <f t="shared" si="83"/>
        <v>15.478482766177505</v>
      </c>
      <c r="H286">
        <v>562.36800000000005</v>
      </c>
      <c r="I286">
        <v>1E-3</v>
      </c>
      <c r="J286">
        <v>-203.42</v>
      </c>
      <c r="K286">
        <v>-196.66499999999999</v>
      </c>
      <c r="L286">
        <v>7.8E-2</v>
      </c>
      <c r="M286">
        <v>38.555999999999997</v>
      </c>
      <c r="N286">
        <v>228</v>
      </c>
      <c r="O286" t="s">
        <v>165</v>
      </c>
      <c r="P286" t="s">
        <v>45</v>
      </c>
      <c r="Q286">
        <v>1996</v>
      </c>
      <c r="R286">
        <v>2023</v>
      </c>
      <c r="S286">
        <v>27</v>
      </c>
      <c r="T286">
        <v>44256</v>
      </c>
      <c r="U286">
        <v>-0.36172043928530778</v>
      </c>
      <c r="V286">
        <v>-0.33340271711249836</v>
      </c>
      <c r="W286">
        <v>-5.2759622367465502</v>
      </c>
      <c r="X286">
        <v>1.7781950608853987E-6</v>
      </c>
      <c r="Y286" t="s">
        <v>98</v>
      </c>
      <c r="Z286" t="s">
        <v>68</v>
      </c>
      <c r="AA286" s="1">
        <f>+AE286*[1]Valuta!$D$6</f>
        <v>3034.6055999999999</v>
      </c>
      <c r="AB286" s="1">
        <f>+AF286*[1]Valuta!$D$6</f>
        <v>3440.9488000000001</v>
      </c>
      <c r="AC286" s="1">
        <f>+AG286*[1]Valuta!$D$6</f>
        <v>25.936799999999998</v>
      </c>
      <c r="AD286" s="1">
        <f t="shared" si="84"/>
        <v>6501.4912000000004</v>
      </c>
      <c r="AE286">
        <v>351</v>
      </c>
      <c r="AF286">
        <v>398</v>
      </c>
      <c r="AG286">
        <v>3</v>
      </c>
      <c r="AH286">
        <v>752</v>
      </c>
      <c r="AI286">
        <v>4.3567088266895917</v>
      </c>
      <c r="AJ286">
        <v>3.2958368660043291</v>
      </c>
      <c r="AK286">
        <f t="shared" si="85"/>
        <v>15.478482766177505</v>
      </c>
      <c r="AL286">
        <f t="shared" si="86"/>
        <v>8.779786844956659</v>
      </c>
      <c r="AM286">
        <f t="shared" si="87"/>
        <v>8.1435025262912557</v>
      </c>
      <c r="AN286">
        <f t="shared" si="88"/>
        <v>8.0178367444726852</v>
      </c>
      <c r="AO286">
        <f t="shared" si="89"/>
        <v>0.46675531914893614</v>
      </c>
      <c r="AP286">
        <f t="shared" si="90"/>
        <v>0.5292553191489362</v>
      </c>
      <c r="AQ286">
        <f t="shared" si="91"/>
        <v>3.9893617021276593E-3</v>
      </c>
      <c r="AR286" t="e">
        <f>+MATCH(O286,'[1]Return t - CEO t - NO'!B304)</f>
        <v>#N/A</v>
      </c>
    </row>
    <row r="287" spans="1:44" x14ac:dyDescent="0.25">
      <c r="A287" t="s">
        <v>61</v>
      </c>
      <c r="B287">
        <v>2021</v>
      </c>
      <c r="C287">
        <v>44561</v>
      </c>
      <c r="D287">
        <v>8336</v>
      </c>
      <c r="E287">
        <f t="shared" ref="E287:E297" si="97">+D287</f>
        <v>8336</v>
      </c>
      <c r="F287">
        <f t="shared" si="82"/>
        <v>8336000</v>
      </c>
      <c r="G287">
        <f t="shared" si="83"/>
        <v>15.936094042975284</v>
      </c>
      <c r="H287">
        <v>483</v>
      </c>
      <c r="I287">
        <v>5722</v>
      </c>
      <c r="J287">
        <v>-220</v>
      </c>
      <c r="K287">
        <v>822</v>
      </c>
      <c r="L287">
        <v>1.8340000000000001</v>
      </c>
      <c r="M287">
        <v>3247</v>
      </c>
      <c r="N287">
        <v>228</v>
      </c>
      <c r="O287" t="s">
        <v>62</v>
      </c>
      <c r="P287" t="s">
        <v>50</v>
      </c>
      <c r="Q287">
        <v>1995</v>
      </c>
      <c r="R287">
        <v>2023</v>
      </c>
      <c r="S287">
        <v>28</v>
      </c>
      <c r="T287">
        <v>43763</v>
      </c>
      <c r="U287">
        <v>-0.45548654244306419</v>
      </c>
      <c r="V287">
        <v>-2.6391554702495202E-2</v>
      </c>
      <c r="W287">
        <v>-6.7754850631352018E-2</v>
      </c>
      <c r="X287">
        <v>11.846790890269151</v>
      </c>
      <c r="Y287" t="s">
        <v>63</v>
      </c>
      <c r="Z287" t="s">
        <v>64</v>
      </c>
      <c r="AA287">
        <f t="shared" ref="AA287:AC297" si="98">+AE287*10</f>
        <v>5500</v>
      </c>
      <c r="AB287">
        <f t="shared" si="98"/>
        <v>0</v>
      </c>
      <c r="AC287">
        <f t="shared" si="98"/>
        <v>1000</v>
      </c>
      <c r="AD287">
        <f t="shared" si="84"/>
        <v>6500</v>
      </c>
      <c r="AE287">
        <v>550</v>
      </c>
      <c r="AF287">
        <v>0</v>
      </c>
      <c r="AG287">
        <v>100</v>
      </c>
      <c r="AH287">
        <v>650</v>
      </c>
      <c r="AI287">
        <v>7.51425465281641</v>
      </c>
      <c r="AJ287">
        <v>3.3322045101752038</v>
      </c>
      <c r="AK287">
        <f t="shared" si="85"/>
        <v>15.936094042975284</v>
      </c>
      <c r="AL287">
        <f t="shared" si="86"/>
        <v>8.7795574558837277</v>
      </c>
      <c r="AM287" t="e">
        <f t="shared" si="87"/>
        <v>#NUM!</v>
      </c>
      <c r="AN287">
        <f t="shared" si="88"/>
        <v>8.6125033712205621</v>
      </c>
      <c r="AO287">
        <f t="shared" si="89"/>
        <v>0.84615384615384615</v>
      </c>
      <c r="AP287">
        <f t="shared" si="90"/>
        <v>0</v>
      </c>
      <c r="AQ287">
        <f t="shared" si="91"/>
        <v>0.15384615384615385</v>
      </c>
      <c r="AR287" t="e">
        <f>+MATCH(O287,'[1]Return t - CEO t - NO'!B586)</f>
        <v>#N/A</v>
      </c>
    </row>
    <row r="288" spans="1:44" x14ac:dyDescent="0.25">
      <c r="A288" t="s">
        <v>160</v>
      </c>
      <c r="B288">
        <v>2017</v>
      </c>
      <c r="C288">
        <v>43100</v>
      </c>
      <c r="D288">
        <v>10328</v>
      </c>
      <c r="E288">
        <f t="shared" si="97"/>
        <v>10328</v>
      </c>
      <c r="F288">
        <f t="shared" si="82"/>
        <v>10328000</v>
      </c>
      <c r="G288">
        <f t="shared" si="83"/>
        <v>16.150369211508615</v>
      </c>
      <c r="H288">
        <v>5277</v>
      </c>
      <c r="I288">
        <v>2133</v>
      </c>
      <c r="J288">
        <v>-371</v>
      </c>
      <c r="K288">
        <v>242</v>
      </c>
      <c r="L288">
        <v>1.88</v>
      </c>
      <c r="M288">
        <v>4296</v>
      </c>
      <c r="N288">
        <v>228</v>
      </c>
      <c r="O288" t="s">
        <v>161</v>
      </c>
      <c r="P288" t="s">
        <v>50</v>
      </c>
      <c r="Q288">
        <v>1841</v>
      </c>
      <c r="R288">
        <v>2023</v>
      </c>
      <c r="S288">
        <v>182</v>
      </c>
      <c r="U288">
        <v>-7.0305097593329549E-2</v>
      </c>
      <c r="V288">
        <v>-3.5921766072811771E-2</v>
      </c>
      <c r="W288">
        <v>-8.6359404096834264E-2</v>
      </c>
      <c r="X288">
        <v>0.40420693575895394</v>
      </c>
      <c r="Y288" t="s">
        <v>71</v>
      </c>
      <c r="Z288" t="s">
        <v>72</v>
      </c>
      <c r="AA288">
        <f t="shared" si="98"/>
        <v>3720</v>
      </c>
      <c r="AB288">
        <f t="shared" si="98"/>
        <v>2670</v>
      </c>
      <c r="AC288">
        <f t="shared" si="98"/>
        <v>100</v>
      </c>
      <c r="AD288">
        <f t="shared" si="84"/>
        <v>6490</v>
      </c>
      <c r="AE288">
        <v>372</v>
      </c>
      <c r="AF288">
        <v>267</v>
      </c>
      <c r="AG288">
        <v>10</v>
      </c>
      <c r="AH288">
        <v>649</v>
      </c>
      <c r="AI288">
        <v>7.5390270558239951</v>
      </c>
      <c r="AJ288">
        <v>5.2040066870767951</v>
      </c>
      <c r="AK288">
        <f t="shared" si="85"/>
        <v>16.150369211508615</v>
      </c>
      <c r="AL288">
        <f t="shared" si="86"/>
        <v>8.7780178096981363</v>
      </c>
      <c r="AM288">
        <f t="shared" si="87"/>
        <v>7.8898337513942955</v>
      </c>
      <c r="AN288">
        <f t="shared" si="88"/>
        <v>8.2214789472671921</v>
      </c>
      <c r="AO288">
        <f t="shared" si="89"/>
        <v>0.57318952234206466</v>
      </c>
      <c r="AP288">
        <f t="shared" si="90"/>
        <v>0.41140215716486905</v>
      </c>
      <c r="AQ288">
        <f t="shared" si="91"/>
        <v>1.5408320493066256E-2</v>
      </c>
      <c r="AR288">
        <f>+MATCH(O288,'[1]Return t - CEO t - NO'!B31)</f>
        <v>1</v>
      </c>
    </row>
    <row r="289" spans="1:44" x14ac:dyDescent="0.25">
      <c r="A289" t="s">
        <v>73</v>
      </c>
      <c r="B289">
        <v>2022</v>
      </c>
      <c r="C289">
        <v>44926</v>
      </c>
      <c r="D289">
        <v>22669.599999999999</v>
      </c>
      <c r="E289">
        <f t="shared" si="97"/>
        <v>22669.599999999999</v>
      </c>
      <c r="F289">
        <f t="shared" si="82"/>
        <v>22669600</v>
      </c>
      <c r="G289">
        <f t="shared" si="83"/>
        <v>16.936535377863997</v>
      </c>
      <c r="H289">
        <v>4203.3999999999996</v>
      </c>
      <c r="I289">
        <v>8696.2000000000007</v>
      </c>
      <c r="J289">
        <v>-604.29999999999995</v>
      </c>
      <c r="K289">
        <v>781.4</v>
      </c>
      <c r="L289">
        <v>3.871</v>
      </c>
      <c r="M289">
        <v>18067.7</v>
      </c>
      <c r="N289">
        <v>228</v>
      </c>
      <c r="O289" t="s">
        <v>74</v>
      </c>
      <c r="P289" t="s">
        <v>50</v>
      </c>
      <c r="Q289">
        <v>1993</v>
      </c>
      <c r="R289">
        <v>2023</v>
      </c>
      <c r="S289">
        <v>30</v>
      </c>
      <c r="U289">
        <v>-0.14376457153732694</v>
      </c>
      <c r="V289">
        <v>-2.665684440837068E-2</v>
      </c>
      <c r="W289">
        <v>-3.3446426495901523E-2</v>
      </c>
      <c r="X289">
        <v>2.0688490269781608</v>
      </c>
      <c r="Y289" t="s">
        <v>46</v>
      </c>
      <c r="Z289" t="s">
        <v>47</v>
      </c>
      <c r="AA289">
        <f t="shared" si="98"/>
        <v>6220</v>
      </c>
      <c r="AB289">
        <f t="shared" si="98"/>
        <v>0</v>
      </c>
      <c r="AC289">
        <f t="shared" si="98"/>
        <v>260</v>
      </c>
      <c r="AD289">
        <f t="shared" si="84"/>
        <v>6480</v>
      </c>
      <c r="AE289">
        <v>622</v>
      </c>
      <c r="AF289">
        <v>0</v>
      </c>
      <c r="AG289">
        <v>26</v>
      </c>
      <c r="AH289">
        <v>648</v>
      </c>
      <c r="AI289">
        <v>8.2612681505776475</v>
      </c>
      <c r="AJ289">
        <v>3.4011973816621555</v>
      </c>
      <c r="AK289">
        <f t="shared" si="85"/>
        <v>16.936535377863997</v>
      </c>
      <c r="AL289">
        <f t="shared" si="86"/>
        <v>8.7764757893463212</v>
      </c>
      <c r="AM289" t="e">
        <f t="shared" si="87"/>
        <v>#NUM!</v>
      </c>
      <c r="AN289">
        <f t="shared" si="88"/>
        <v>8.7355251857332252</v>
      </c>
      <c r="AO289">
        <f t="shared" si="89"/>
        <v>0.95987654320987659</v>
      </c>
      <c r="AP289">
        <f t="shared" si="90"/>
        <v>0</v>
      </c>
      <c r="AQ289">
        <f t="shared" si="91"/>
        <v>4.0123456790123455E-2</v>
      </c>
      <c r="AR289" t="e">
        <f>+MATCH(O289,'[1]Return t - CEO t - NO'!B426)</f>
        <v>#N/A</v>
      </c>
    </row>
    <row r="290" spans="1:44" x14ac:dyDescent="0.25">
      <c r="A290" t="s">
        <v>169</v>
      </c>
      <c r="B290">
        <v>2020</v>
      </c>
      <c r="C290">
        <v>44196</v>
      </c>
      <c r="D290">
        <v>30163.098999999998</v>
      </c>
      <c r="E290">
        <f t="shared" si="97"/>
        <v>30163.098999999998</v>
      </c>
      <c r="F290">
        <f t="shared" si="82"/>
        <v>30163099</v>
      </c>
      <c r="G290">
        <f t="shared" si="83"/>
        <v>17.222129847814795</v>
      </c>
      <c r="H290">
        <v>16757.050999999999</v>
      </c>
      <c r="I290">
        <v>5893.6540000000005</v>
      </c>
      <c r="J290">
        <v>1117.886</v>
      </c>
      <c r="K290">
        <v>2275.4749999999999</v>
      </c>
      <c r="L290">
        <v>4.2930000000000001</v>
      </c>
      <c r="M290">
        <v>19959.651999999998</v>
      </c>
      <c r="N290">
        <v>228</v>
      </c>
      <c r="O290" t="s">
        <v>170</v>
      </c>
      <c r="P290" t="s">
        <v>50</v>
      </c>
      <c r="Q290">
        <v>1899</v>
      </c>
      <c r="R290">
        <v>2023</v>
      </c>
      <c r="S290">
        <v>124</v>
      </c>
      <c r="U290">
        <v>6.6711380182587016E-2</v>
      </c>
      <c r="V290">
        <v>3.7061377546120176E-2</v>
      </c>
      <c r="W290">
        <v>5.6007289105040513E-2</v>
      </c>
      <c r="X290">
        <v>0.35171188534307146</v>
      </c>
      <c r="Y290" t="s">
        <v>55</v>
      </c>
      <c r="Z290" t="s">
        <v>56</v>
      </c>
      <c r="AA290">
        <f t="shared" si="98"/>
        <v>3290</v>
      </c>
      <c r="AB290">
        <f t="shared" si="98"/>
        <v>3000</v>
      </c>
      <c r="AC290">
        <f t="shared" si="98"/>
        <v>180</v>
      </c>
      <c r="AD290">
        <f t="shared" si="84"/>
        <v>6470</v>
      </c>
      <c r="AE290">
        <v>329</v>
      </c>
      <c r="AF290">
        <v>300</v>
      </c>
      <c r="AG290">
        <v>18</v>
      </c>
      <c r="AH290">
        <v>647</v>
      </c>
      <c r="AI290">
        <v>8.3647410682245606</v>
      </c>
      <c r="AJ290">
        <v>4.8202815656050371</v>
      </c>
      <c r="AK290">
        <f t="shared" si="85"/>
        <v>17.222129847814795</v>
      </c>
      <c r="AL290">
        <f t="shared" si="86"/>
        <v>8.7749313874949468</v>
      </c>
      <c r="AM290">
        <f t="shared" si="87"/>
        <v>8.0063675676502459</v>
      </c>
      <c r="AN290">
        <f t="shared" si="88"/>
        <v>8.0986428437594178</v>
      </c>
      <c r="AO290">
        <f t="shared" si="89"/>
        <v>0.50850077279752703</v>
      </c>
      <c r="AP290">
        <f t="shared" si="90"/>
        <v>0.46367851622874806</v>
      </c>
      <c r="AQ290">
        <f t="shared" si="91"/>
        <v>2.7820710973724884E-2</v>
      </c>
      <c r="AR290" t="e">
        <f>+MATCH(O290,'[1]Return t - CEO t - NO'!B348)</f>
        <v>#N/A</v>
      </c>
    </row>
    <row r="291" spans="1:44" x14ac:dyDescent="0.25">
      <c r="A291" t="s">
        <v>156</v>
      </c>
      <c r="B291">
        <v>2019</v>
      </c>
      <c r="C291">
        <v>43830</v>
      </c>
      <c r="D291">
        <v>3033.634</v>
      </c>
      <c r="E291">
        <f t="shared" si="97"/>
        <v>3033.634</v>
      </c>
      <c r="F291">
        <f t="shared" si="82"/>
        <v>3033634</v>
      </c>
      <c r="G291">
        <f t="shared" si="83"/>
        <v>14.925271798785939</v>
      </c>
      <c r="H291">
        <v>986.34</v>
      </c>
      <c r="I291">
        <v>1040.3109999999999</v>
      </c>
      <c r="J291">
        <v>62.316000000000003</v>
      </c>
      <c r="K291">
        <v>230.96700000000001</v>
      </c>
      <c r="L291">
        <v>1.4219999999999999</v>
      </c>
      <c r="M291">
        <v>3050.5140000000001</v>
      </c>
      <c r="N291">
        <v>228</v>
      </c>
      <c r="O291" t="s">
        <v>157</v>
      </c>
      <c r="P291" t="s">
        <v>50</v>
      </c>
      <c r="Q291">
        <v>2006</v>
      </c>
      <c r="R291">
        <v>2023</v>
      </c>
      <c r="S291">
        <v>17</v>
      </c>
      <c r="T291">
        <v>39031</v>
      </c>
      <c r="U291">
        <v>6.317902548816838E-2</v>
      </c>
      <c r="V291">
        <v>2.0541700152358525E-2</v>
      </c>
      <c r="W291">
        <v>2.042803278398329E-2</v>
      </c>
      <c r="X291">
        <v>1.0547184540827705</v>
      </c>
      <c r="Y291" t="s">
        <v>51</v>
      </c>
      <c r="Z291" t="s">
        <v>47</v>
      </c>
      <c r="AA291">
        <f t="shared" si="98"/>
        <v>3110</v>
      </c>
      <c r="AB291">
        <f t="shared" si="98"/>
        <v>3000</v>
      </c>
      <c r="AC291">
        <f t="shared" si="98"/>
        <v>340</v>
      </c>
      <c r="AD291">
        <f t="shared" si="84"/>
        <v>6450</v>
      </c>
      <c r="AE291">
        <v>311</v>
      </c>
      <c r="AF291">
        <v>300</v>
      </c>
      <c r="AG291">
        <v>34</v>
      </c>
      <c r="AH291">
        <v>645</v>
      </c>
      <c r="AI291">
        <v>7.259819610363186</v>
      </c>
      <c r="AJ291">
        <v>2.8332133440562162</v>
      </c>
      <c r="AK291">
        <f t="shared" si="85"/>
        <v>14.925271798785939</v>
      </c>
      <c r="AL291">
        <f t="shared" si="86"/>
        <v>8.7718354097898175</v>
      </c>
      <c r="AM291">
        <f t="shared" si="87"/>
        <v>8.0063675676502459</v>
      </c>
      <c r="AN291">
        <f t="shared" si="88"/>
        <v>8.0423780051732798</v>
      </c>
      <c r="AO291">
        <f t="shared" si="89"/>
        <v>0.48217054263565889</v>
      </c>
      <c r="AP291">
        <f t="shared" si="90"/>
        <v>0.46511627906976744</v>
      </c>
      <c r="AQ291">
        <f t="shared" si="91"/>
        <v>5.2713178294573643E-2</v>
      </c>
      <c r="AR291">
        <f>+MATCH(O291,'[1]Return t - CEO t - NO'!B61)</f>
        <v>1</v>
      </c>
    </row>
    <row r="292" spans="1:44" x14ac:dyDescent="0.25">
      <c r="A292" t="s">
        <v>195</v>
      </c>
      <c r="B292">
        <v>2022</v>
      </c>
      <c r="C292">
        <v>44926</v>
      </c>
      <c r="D292">
        <v>14833.26</v>
      </c>
      <c r="E292">
        <f t="shared" si="97"/>
        <v>14833.26</v>
      </c>
      <c r="F292">
        <f t="shared" si="82"/>
        <v>14833260</v>
      </c>
      <c r="G292">
        <f t="shared" si="83"/>
        <v>16.512382514635913</v>
      </c>
      <c r="H292">
        <v>2510.52</v>
      </c>
      <c r="I292">
        <v>3088.5630000000001</v>
      </c>
      <c r="J292">
        <v>506.66199999999998</v>
      </c>
      <c r="K292">
        <v>809.678</v>
      </c>
      <c r="L292">
        <v>3.4470000000000001</v>
      </c>
      <c r="M292">
        <v>5199.5609999999997</v>
      </c>
      <c r="N292">
        <v>228</v>
      </c>
      <c r="O292" t="s">
        <v>196</v>
      </c>
      <c r="P292" t="s">
        <v>177</v>
      </c>
      <c r="Q292">
        <v>2002</v>
      </c>
      <c r="R292">
        <v>2023</v>
      </c>
      <c r="S292">
        <v>21</v>
      </c>
      <c r="U292">
        <v>0.20181556012300239</v>
      </c>
      <c r="V292">
        <v>3.4157157630891659E-2</v>
      </c>
      <c r="W292">
        <v>9.7443226457002818E-2</v>
      </c>
      <c r="X292">
        <v>1.2302483150901009</v>
      </c>
      <c r="Y292" t="s">
        <v>67</v>
      </c>
      <c r="Z292" t="s">
        <v>68</v>
      </c>
      <c r="AA292">
        <f t="shared" si="98"/>
        <v>4900</v>
      </c>
      <c r="AB292">
        <f t="shared" si="98"/>
        <v>1390</v>
      </c>
      <c r="AC292">
        <f t="shared" si="98"/>
        <v>150</v>
      </c>
      <c r="AD292">
        <f t="shared" si="84"/>
        <v>6440</v>
      </c>
      <c r="AE292">
        <v>490</v>
      </c>
      <c r="AF292">
        <v>139</v>
      </c>
      <c r="AG292">
        <v>15</v>
      </c>
      <c r="AH292">
        <v>644</v>
      </c>
      <c r="AI292">
        <v>8.1452595665168648</v>
      </c>
      <c r="AJ292">
        <v>3.044522437723423</v>
      </c>
      <c r="AK292">
        <f t="shared" si="85"/>
        <v>16.512382514635913</v>
      </c>
      <c r="AL292">
        <f t="shared" si="86"/>
        <v>8.7702838190983989</v>
      </c>
      <c r="AM292">
        <f t="shared" si="87"/>
        <v>7.2370590261247374</v>
      </c>
      <c r="AN292">
        <f t="shared" si="88"/>
        <v>8.4969904840987187</v>
      </c>
      <c r="AO292">
        <f t="shared" si="89"/>
        <v>0.76086956521739135</v>
      </c>
      <c r="AP292">
        <f t="shared" si="90"/>
        <v>0.21583850931677018</v>
      </c>
      <c r="AQ292">
        <f t="shared" si="91"/>
        <v>2.3291925465838508E-2</v>
      </c>
      <c r="AR292" t="e">
        <f>+MATCH(O292,'[1]Return t - CEO t - NO'!B162)</f>
        <v>#N/A</v>
      </c>
    </row>
    <row r="293" spans="1:44" x14ac:dyDescent="0.25">
      <c r="A293" t="s">
        <v>195</v>
      </c>
      <c r="B293">
        <v>2021</v>
      </c>
      <c r="C293">
        <v>44561</v>
      </c>
      <c r="D293">
        <v>11291.616</v>
      </c>
      <c r="E293">
        <f t="shared" si="97"/>
        <v>11291.616</v>
      </c>
      <c r="F293">
        <f t="shared" si="82"/>
        <v>11291616</v>
      </c>
      <c r="G293">
        <f t="shared" si="83"/>
        <v>16.23957106140109</v>
      </c>
      <c r="H293">
        <v>2121.5059999999999</v>
      </c>
      <c r="I293">
        <v>1870.94</v>
      </c>
      <c r="J293">
        <v>422.61500000000001</v>
      </c>
      <c r="K293">
        <v>597.15800000000002</v>
      </c>
      <c r="L293">
        <v>2.9039999999999999</v>
      </c>
      <c r="M293">
        <v>26438.330999999998</v>
      </c>
      <c r="N293">
        <v>228</v>
      </c>
      <c r="O293" t="s">
        <v>196</v>
      </c>
      <c r="P293" t="s">
        <v>177</v>
      </c>
      <c r="Q293">
        <v>2002</v>
      </c>
      <c r="R293">
        <v>2023</v>
      </c>
      <c r="S293">
        <v>21</v>
      </c>
      <c r="U293">
        <v>0.19920518725848527</v>
      </c>
      <c r="V293">
        <v>3.7427326611177709E-2</v>
      </c>
      <c r="W293">
        <v>1.5984934903795555E-2</v>
      </c>
      <c r="X293">
        <v>0.88189239153695542</v>
      </c>
      <c r="Y293" t="s">
        <v>67</v>
      </c>
      <c r="Z293" t="s">
        <v>68</v>
      </c>
      <c r="AA293">
        <f t="shared" si="98"/>
        <v>4900</v>
      </c>
      <c r="AB293">
        <f t="shared" si="98"/>
        <v>1390</v>
      </c>
      <c r="AC293">
        <f t="shared" si="98"/>
        <v>150</v>
      </c>
      <c r="AD293">
        <f t="shared" si="84"/>
        <v>6440</v>
      </c>
      <c r="AE293">
        <v>490</v>
      </c>
      <c r="AF293">
        <v>139</v>
      </c>
      <c r="AG293">
        <v>15</v>
      </c>
      <c r="AH293">
        <v>644</v>
      </c>
      <c r="AI293">
        <v>7.9738443759446866</v>
      </c>
      <c r="AJ293">
        <v>3.044522437723423</v>
      </c>
      <c r="AK293">
        <f t="shared" si="85"/>
        <v>16.23957106140109</v>
      </c>
      <c r="AL293">
        <f t="shared" si="86"/>
        <v>8.7702838190983989</v>
      </c>
      <c r="AM293">
        <f t="shared" si="87"/>
        <v>7.2370590261247374</v>
      </c>
      <c r="AN293">
        <f t="shared" si="88"/>
        <v>8.4969904840987187</v>
      </c>
      <c r="AO293">
        <f t="shared" si="89"/>
        <v>0.76086956521739135</v>
      </c>
      <c r="AP293">
        <f t="shared" si="90"/>
        <v>0.21583850931677018</v>
      </c>
      <c r="AQ293">
        <f t="shared" si="91"/>
        <v>2.3291925465838508E-2</v>
      </c>
      <c r="AR293" t="e">
        <f>+MATCH(O293,'[1]Return t - CEO t - NO'!B163)</f>
        <v>#N/A</v>
      </c>
    </row>
    <row r="294" spans="1:44" x14ac:dyDescent="0.25">
      <c r="A294" t="s">
        <v>175</v>
      </c>
      <c r="B294">
        <v>2022</v>
      </c>
      <c r="C294">
        <v>44926</v>
      </c>
      <c r="D294">
        <v>9225.2559999999994</v>
      </c>
      <c r="E294">
        <f t="shared" si="97"/>
        <v>9225.2559999999994</v>
      </c>
      <c r="F294">
        <f t="shared" si="82"/>
        <v>9225256</v>
      </c>
      <c r="G294">
        <f t="shared" si="83"/>
        <v>16.037455498183331</v>
      </c>
      <c r="H294">
        <v>2960.5210000000002</v>
      </c>
      <c r="I294">
        <v>3100.3820000000001</v>
      </c>
      <c r="J294">
        <v>1440.356</v>
      </c>
      <c r="K294">
        <v>2051.3910000000001</v>
      </c>
      <c r="L294">
        <v>2.1320000000000001</v>
      </c>
      <c r="M294">
        <v>8928.8979999999992</v>
      </c>
      <c r="N294">
        <v>228</v>
      </c>
      <c r="O294" t="s">
        <v>176</v>
      </c>
      <c r="P294" t="s">
        <v>177</v>
      </c>
      <c r="Q294">
        <v>1992</v>
      </c>
      <c r="R294">
        <v>2023</v>
      </c>
      <c r="S294">
        <v>31</v>
      </c>
      <c r="U294">
        <v>0.48652112246459317</v>
      </c>
      <c r="V294">
        <v>0.15613181899776007</v>
      </c>
      <c r="W294">
        <v>0.16131397178016818</v>
      </c>
      <c r="X294">
        <v>1.0472420226034538</v>
      </c>
      <c r="Y294" t="s">
        <v>178</v>
      </c>
      <c r="Z294" t="s">
        <v>64</v>
      </c>
      <c r="AA294">
        <f t="shared" si="98"/>
        <v>3990</v>
      </c>
      <c r="AB294">
        <f t="shared" si="98"/>
        <v>2240</v>
      </c>
      <c r="AC294">
        <f t="shared" si="98"/>
        <v>170</v>
      </c>
      <c r="AD294">
        <f t="shared" si="84"/>
        <v>6400</v>
      </c>
      <c r="AE294">
        <v>399</v>
      </c>
      <c r="AF294">
        <v>224</v>
      </c>
      <c r="AG294">
        <v>17</v>
      </c>
      <c r="AH294">
        <v>640</v>
      </c>
      <c r="AI294">
        <v>7.664815785285735</v>
      </c>
      <c r="AJ294">
        <v>3.4339872044851463</v>
      </c>
      <c r="AK294">
        <f t="shared" si="85"/>
        <v>16.037455498183331</v>
      </c>
      <c r="AL294">
        <f t="shared" si="86"/>
        <v>8.7640532693477624</v>
      </c>
      <c r="AM294">
        <f t="shared" si="87"/>
        <v>7.7142311448490855</v>
      </c>
      <c r="AN294">
        <f t="shared" si="88"/>
        <v>8.2915465098839096</v>
      </c>
      <c r="AO294">
        <f t="shared" si="89"/>
        <v>0.62343749999999998</v>
      </c>
      <c r="AP294">
        <f t="shared" si="90"/>
        <v>0.35</v>
      </c>
      <c r="AQ294">
        <f t="shared" si="91"/>
        <v>2.6562499999999999E-2</v>
      </c>
      <c r="AR294" t="e">
        <f>+MATCH(O294,'[1]Return t - CEO t - NO'!B242)</f>
        <v>#N/A</v>
      </c>
    </row>
    <row r="295" spans="1:44" x14ac:dyDescent="0.25">
      <c r="A295" t="s">
        <v>134</v>
      </c>
      <c r="B295">
        <v>2019</v>
      </c>
      <c r="C295">
        <v>43830</v>
      </c>
      <c r="D295">
        <v>8934.6839999999993</v>
      </c>
      <c r="E295">
        <f t="shared" si="97"/>
        <v>8934.6839999999993</v>
      </c>
      <c r="F295">
        <f t="shared" si="82"/>
        <v>8934684</v>
      </c>
      <c r="G295">
        <f t="shared" si="83"/>
        <v>16.005451339414162</v>
      </c>
      <c r="H295">
        <v>4084.2109999999998</v>
      </c>
      <c r="I295">
        <v>2209.8409999999999</v>
      </c>
      <c r="J295">
        <v>860.31100000000004</v>
      </c>
      <c r="K295">
        <v>1434.5340000000001</v>
      </c>
      <c r="L295">
        <v>0.86099999999999999</v>
      </c>
      <c r="M295">
        <v>8273.5920000000006</v>
      </c>
      <c r="N295">
        <v>228</v>
      </c>
      <c r="O295" t="s">
        <v>135</v>
      </c>
      <c r="P295" t="s">
        <v>50</v>
      </c>
      <c r="Q295">
        <v>1992</v>
      </c>
      <c r="R295">
        <v>2023</v>
      </c>
      <c r="S295">
        <v>31</v>
      </c>
      <c r="T295">
        <v>39233</v>
      </c>
      <c r="U295">
        <v>0.21064313278623462</v>
      </c>
      <c r="V295">
        <v>9.6288911840642616E-2</v>
      </c>
      <c r="W295">
        <v>0.10398276830667985</v>
      </c>
      <c r="X295">
        <v>0.54106925425743191</v>
      </c>
      <c r="Y295" t="s">
        <v>55</v>
      </c>
      <c r="Z295" t="s">
        <v>56</v>
      </c>
      <c r="AA295">
        <f t="shared" si="98"/>
        <v>2760</v>
      </c>
      <c r="AB295">
        <f t="shared" si="98"/>
        <v>3540</v>
      </c>
      <c r="AC295">
        <f t="shared" si="98"/>
        <v>100</v>
      </c>
      <c r="AD295">
        <f t="shared" si="84"/>
        <v>6400</v>
      </c>
      <c r="AE295">
        <v>276</v>
      </c>
      <c r="AF295">
        <v>354</v>
      </c>
      <c r="AG295">
        <v>10</v>
      </c>
      <c r="AH295">
        <v>640</v>
      </c>
      <c r="AI295">
        <v>6.7580945044277305</v>
      </c>
      <c r="AJ295">
        <v>3.4339872044851463</v>
      </c>
      <c r="AK295">
        <f t="shared" si="85"/>
        <v>16.005451339414162</v>
      </c>
      <c r="AL295">
        <f t="shared" si="86"/>
        <v>8.7640532693477624</v>
      </c>
      <c r="AM295">
        <f t="shared" si="87"/>
        <v>8.1718820061278201</v>
      </c>
      <c r="AN295">
        <f t="shared" si="88"/>
        <v>7.9229859587111955</v>
      </c>
      <c r="AO295">
        <f t="shared" si="89"/>
        <v>0.43125000000000002</v>
      </c>
      <c r="AP295">
        <f t="shared" si="90"/>
        <v>0.55312499999999998</v>
      </c>
      <c r="AQ295">
        <f t="shared" si="91"/>
        <v>1.5625E-2</v>
      </c>
      <c r="AR295" t="e">
        <f>+MATCH(O295,'[1]Return t - CEO t - NO'!B269)</f>
        <v>#N/A</v>
      </c>
    </row>
    <row r="296" spans="1:44" x14ac:dyDescent="0.25">
      <c r="A296" t="s">
        <v>166</v>
      </c>
      <c r="B296">
        <v>2021</v>
      </c>
      <c r="C296">
        <v>44561</v>
      </c>
      <c r="D296">
        <v>403.24400000000003</v>
      </c>
      <c r="E296">
        <f t="shared" si="97"/>
        <v>403.24400000000003</v>
      </c>
      <c r="F296">
        <f t="shared" si="82"/>
        <v>403244</v>
      </c>
      <c r="G296">
        <f t="shared" si="83"/>
        <v>12.907297116769506</v>
      </c>
      <c r="H296">
        <v>306.05200000000002</v>
      </c>
      <c r="I296">
        <v>17.079000000000001</v>
      </c>
      <c r="J296">
        <v>110.986</v>
      </c>
      <c r="K296">
        <v>128.35</v>
      </c>
      <c r="L296">
        <v>0.11600000000000001</v>
      </c>
      <c r="M296">
        <v>417.81700000000001</v>
      </c>
      <c r="N296">
        <v>228</v>
      </c>
      <c r="O296" t="s">
        <v>167</v>
      </c>
      <c r="P296" t="s">
        <v>50</v>
      </c>
      <c r="Q296">
        <v>1984</v>
      </c>
      <c r="R296">
        <v>2023</v>
      </c>
      <c r="S296">
        <v>39</v>
      </c>
      <c r="U296">
        <v>0.3626377216943526</v>
      </c>
      <c r="V296">
        <v>0.2752328614932894</v>
      </c>
      <c r="W296">
        <v>0.26563304030233331</v>
      </c>
      <c r="X296">
        <v>5.5804242416321405E-2</v>
      </c>
      <c r="Y296" t="s">
        <v>168</v>
      </c>
      <c r="Z296" t="s">
        <v>129</v>
      </c>
      <c r="AA296">
        <f t="shared" si="98"/>
        <v>2830</v>
      </c>
      <c r="AB296">
        <f t="shared" si="98"/>
        <v>350</v>
      </c>
      <c r="AC296">
        <f t="shared" si="98"/>
        <v>3220</v>
      </c>
      <c r="AD296">
        <f t="shared" si="84"/>
        <v>6400</v>
      </c>
      <c r="AE296">
        <v>283</v>
      </c>
      <c r="AF296">
        <v>35</v>
      </c>
      <c r="AG296">
        <v>322</v>
      </c>
      <c r="AH296">
        <v>640</v>
      </c>
      <c r="AI296">
        <v>4.7535901911063645</v>
      </c>
      <c r="AJ296">
        <v>3.6635616461296463</v>
      </c>
      <c r="AK296">
        <f t="shared" si="85"/>
        <v>12.907297116769506</v>
      </c>
      <c r="AL296">
        <f t="shared" si="86"/>
        <v>8.7640532693477624</v>
      </c>
      <c r="AM296">
        <f t="shared" si="87"/>
        <v>5.857933154483459</v>
      </c>
      <c r="AN296">
        <f t="shared" si="88"/>
        <v>7.9480319906372836</v>
      </c>
      <c r="AO296">
        <f t="shared" si="89"/>
        <v>0.44218750000000001</v>
      </c>
      <c r="AP296">
        <f t="shared" si="90"/>
        <v>5.46875E-2</v>
      </c>
      <c r="AQ296">
        <f t="shared" si="91"/>
        <v>0.50312500000000004</v>
      </c>
      <c r="AR296" t="e">
        <f>+MATCH(O296,'[1]Return t - CEO t - NO'!B355)</f>
        <v>#N/A</v>
      </c>
    </row>
    <row r="297" spans="1:44" x14ac:dyDescent="0.25">
      <c r="A297" t="s">
        <v>48</v>
      </c>
      <c r="B297">
        <v>2022</v>
      </c>
      <c r="C297">
        <v>44926</v>
      </c>
      <c r="D297">
        <v>5191</v>
      </c>
      <c r="E297">
        <f t="shared" si="97"/>
        <v>5191</v>
      </c>
      <c r="F297">
        <f t="shared" si="82"/>
        <v>5191000</v>
      </c>
      <c r="G297">
        <f t="shared" si="83"/>
        <v>15.462436914809366</v>
      </c>
      <c r="H297">
        <v>2310</v>
      </c>
      <c r="I297">
        <v>1095</v>
      </c>
      <c r="J297">
        <v>113</v>
      </c>
      <c r="K297">
        <v>335</v>
      </c>
      <c r="L297">
        <v>1.96</v>
      </c>
      <c r="M297">
        <v>7030</v>
      </c>
      <c r="N297">
        <v>228</v>
      </c>
      <c r="O297" t="s">
        <v>49</v>
      </c>
      <c r="P297" t="s">
        <v>50</v>
      </c>
      <c r="Q297">
        <v>1995</v>
      </c>
      <c r="R297">
        <v>2023</v>
      </c>
      <c r="S297">
        <v>28</v>
      </c>
      <c r="U297">
        <v>4.8917748917748916E-2</v>
      </c>
      <c r="V297">
        <v>2.1768445386245425E-2</v>
      </c>
      <c r="W297">
        <v>1.6073968705547653E-2</v>
      </c>
      <c r="X297">
        <v>0.47402597402597402</v>
      </c>
      <c r="Y297" t="s">
        <v>51</v>
      </c>
      <c r="Z297" t="s">
        <v>47</v>
      </c>
      <c r="AA297">
        <f t="shared" si="98"/>
        <v>4220</v>
      </c>
      <c r="AB297">
        <f t="shared" si="98"/>
        <v>1960</v>
      </c>
      <c r="AC297">
        <f t="shared" si="98"/>
        <v>220</v>
      </c>
      <c r="AD297">
        <f t="shared" si="84"/>
        <v>6400</v>
      </c>
      <c r="AE297">
        <v>422</v>
      </c>
      <c r="AF297">
        <v>196</v>
      </c>
      <c r="AG297">
        <v>22</v>
      </c>
      <c r="AH297">
        <v>640</v>
      </c>
      <c r="AI297">
        <v>7.5806997522245627</v>
      </c>
      <c r="AJ297">
        <v>3.3322045101752038</v>
      </c>
      <c r="AK297">
        <f t="shared" si="85"/>
        <v>15.462436914809366</v>
      </c>
      <c r="AL297">
        <f t="shared" si="86"/>
        <v>8.7640532693477624</v>
      </c>
      <c r="AM297">
        <f t="shared" si="87"/>
        <v>7.5806997522245627</v>
      </c>
      <c r="AN297">
        <f t="shared" si="88"/>
        <v>8.3475904070300579</v>
      </c>
      <c r="AO297">
        <f t="shared" si="89"/>
        <v>0.65937500000000004</v>
      </c>
      <c r="AP297">
        <f t="shared" si="90"/>
        <v>0.30625000000000002</v>
      </c>
      <c r="AQ297">
        <f t="shared" si="91"/>
        <v>3.4375000000000003E-2</v>
      </c>
      <c r="AR297" t="e">
        <f>+MATCH(O297,'[1]Return t - CEO t - NO'!B434)</f>
        <v>#N/A</v>
      </c>
    </row>
    <row r="298" spans="1:44" x14ac:dyDescent="0.25">
      <c r="A298" s="3" t="s">
        <v>148</v>
      </c>
      <c r="B298" s="3">
        <v>2017</v>
      </c>
      <c r="C298">
        <v>43100</v>
      </c>
      <c r="D298">
        <v>1415.1</v>
      </c>
      <c r="E298">
        <f>+D298*[1]Valuta!$D$7</f>
        <v>11661.980609999999</v>
      </c>
      <c r="F298">
        <f t="shared" si="82"/>
        <v>11661980.609999999</v>
      </c>
      <c r="G298">
        <f t="shared" si="83"/>
        <v>16.271844588097789</v>
      </c>
      <c r="H298">
        <v>875.9</v>
      </c>
      <c r="I298">
        <v>372.8</v>
      </c>
      <c r="J298">
        <v>521.1</v>
      </c>
      <c r="K298">
        <v>735.6</v>
      </c>
      <c r="L298">
        <v>0.91100000000000003</v>
      </c>
      <c r="M298">
        <v>347.4</v>
      </c>
      <c r="N298">
        <v>228</v>
      </c>
      <c r="O298" s="3" t="s">
        <v>149</v>
      </c>
      <c r="P298" s="3" t="s">
        <v>45</v>
      </c>
      <c r="Q298">
        <v>1971</v>
      </c>
      <c r="R298">
        <v>2023</v>
      </c>
      <c r="S298">
        <v>52</v>
      </c>
      <c r="U298">
        <v>0.59493092818814941</v>
      </c>
      <c r="V298">
        <v>0.36824252702989191</v>
      </c>
      <c r="W298">
        <v>1.5000000000000002</v>
      </c>
      <c r="X298">
        <v>0.42561936294097502</v>
      </c>
      <c r="Y298" t="s">
        <v>71</v>
      </c>
      <c r="Z298" t="s">
        <v>72</v>
      </c>
      <c r="AA298" s="4">
        <f>+AE298*[1]Valuta!$D$7</f>
        <v>4062.8622999999998</v>
      </c>
      <c r="AB298" s="4">
        <f>+AF298*[1]Valuta!$D$7</f>
        <v>1524.6034999999999</v>
      </c>
      <c r="AC298" s="4">
        <f>+AG298*[1]Valuta!$D$7</f>
        <v>791.14559999999994</v>
      </c>
      <c r="AD298" s="4">
        <f t="shared" si="84"/>
        <v>6378.6113999999998</v>
      </c>
      <c r="AE298" s="3">
        <v>493</v>
      </c>
      <c r="AF298" s="3">
        <v>185</v>
      </c>
      <c r="AG298" s="3">
        <v>96</v>
      </c>
      <c r="AH298" s="3">
        <v>774</v>
      </c>
      <c r="AI298" s="3">
        <v>6.8145428972599582</v>
      </c>
      <c r="AJ298" s="3">
        <v>3.9512437185814275</v>
      </c>
      <c r="AK298" s="3">
        <f t="shared" si="85"/>
        <v>16.271844588097789</v>
      </c>
      <c r="AL298" s="3">
        <f t="shared" si="86"/>
        <v>8.760705703747055</v>
      </c>
      <c r="AM298" s="3">
        <f t="shared" si="87"/>
        <v>7.3294896552356521</v>
      </c>
      <c r="AN298" s="3">
        <f t="shared" si="88"/>
        <v>8.3096430042000176</v>
      </c>
      <c r="AO298" s="3">
        <f t="shared" si="89"/>
        <v>0.63695090439276481</v>
      </c>
      <c r="AP298" s="3">
        <f t="shared" si="90"/>
        <v>0.23901808785529716</v>
      </c>
      <c r="AQ298" s="3">
        <f t="shared" si="91"/>
        <v>0.12403100775193798</v>
      </c>
      <c r="AR298" s="3" t="e">
        <f>+MATCH(O298,'[1]Return t - CEO t - NO'!B183)</f>
        <v>#N/A</v>
      </c>
    </row>
    <row r="299" spans="1:44" x14ac:dyDescent="0.25">
      <c r="A299" t="s">
        <v>193</v>
      </c>
      <c r="B299">
        <v>2020</v>
      </c>
      <c r="C299">
        <v>44196</v>
      </c>
      <c r="D299">
        <v>1534.153</v>
      </c>
      <c r="E299">
        <f>+D299</f>
        <v>1534.153</v>
      </c>
      <c r="F299">
        <f t="shared" si="82"/>
        <v>1534153</v>
      </c>
      <c r="G299">
        <f t="shared" si="83"/>
        <v>14.243488995179518</v>
      </c>
      <c r="H299">
        <v>319.74400000000003</v>
      </c>
      <c r="I299">
        <v>733.06</v>
      </c>
      <c r="J299">
        <v>-10.41</v>
      </c>
      <c r="K299">
        <v>29.477</v>
      </c>
      <c r="L299">
        <v>5.0000000000000001E-3</v>
      </c>
      <c r="M299">
        <v>838.93499999999995</v>
      </c>
      <c r="N299">
        <v>228</v>
      </c>
      <c r="O299" t="s">
        <v>194</v>
      </c>
      <c r="P299" t="s">
        <v>50</v>
      </c>
      <c r="Q299">
        <v>1904</v>
      </c>
      <c r="R299">
        <v>2023</v>
      </c>
      <c r="S299">
        <v>119</v>
      </c>
      <c r="U299">
        <v>-3.2557295836669331E-2</v>
      </c>
      <c r="V299">
        <v>-6.7855031408210267E-3</v>
      </c>
      <c r="W299">
        <v>-1.2408589461638864E-2</v>
      </c>
      <c r="X299">
        <v>2.2926466172938347</v>
      </c>
      <c r="Y299" t="s">
        <v>101</v>
      </c>
      <c r="Z299" t="s">
        <v>102</v>
      </c>
      <c r="AA299">
        <f t="shared" ref="AA299:AC302" si="99">+AE299*10</f>
        <v>5140</v>
      </c>
      <c r="AB299">
        <f t="shared" si="99"/>
        <v>210</v>
      </c>
      <c r="AC299">
        <f t="shared" si="99"/>
        <v>1020</v>
      </c>
      <c r="AD299">
        <f t="shared" si="84"/>
        <v>6370</v>
      </c>
      <c r="AE299">
        <v>514</v>
      </c>
      <c r="AF299">
        <v>21</v>
      </c>
      <c r="AG299">
        <v>102</v>
      </c>
      <c r="AH299">
        <v>637</v>
      </c>
      <c r="AI299">
        <v>1.6094379124341003</v>
      </c>
      <c r="AJ299">
        <v>4.7791234931115296</v>
      </c>
      <c r="AK299">
        <f t="shared" si="85"/>
        <v>14.243488995179518</v>
      </c>
      <c r="AL299">
        <f t="shared" si="86"/>
        <v>8.7593547485662082</v>
      </c>
      <c r="AM299">
        <f t="shared" si="87"/>
        <v>5.3471075307174685</v>
      </c>
      <c r="AN299">
        <f t="shared" si="88"/>
        <v>8.5448083584492114</v>
      </c>
      <c r="AO299">
        <f t="shared" si="89"/>
        <v>0.80690737833594972</v>
      </c>
      <c r="AP299">
        <f t="shared" si="90"/>
        <v>3.2967032967032968E-2</v>
      </c>
      <c r="AQ299">
        <f t="shared" si="91"/>
        <v>0.16012558869701726</v>
      </c>
      <c r="AR299">
        <f>+MATCH(O299,'[1]Return t - CEO t - NO'!B124)</f>
        <v>1</v>
      </c>
    </row>
    <row r="300" spans="1:44" x14ac:dyDescent="0.25">
      <c r="A300" t="s">
        <v>197</v>
      </c>
      <c r="B300">
        <v>2018</v>
      </c>
      <c r="C300">
        <v>43465</v>
      </c>
      <c r="D300">
        <v>2416.0360000000001</v>
      </c>
      <c r="E300">
        <f>+D300</f>
        <v>2416.0360000000001</v>
      </c>
      <c r="F300">
        <f t="shared" si="82"/>
        <v>2416036</v>
      </c>
      <c r="G300">
        <f t="shared" si="83"/>
        <v>14.697638738588081</v>
      </c>
      <c r="H300">
        <v>357.702</v>
      </c>
      <c r="I300">
        <v>1E-3</v>
      </c>
      <c r="J300">
        <v>15.114000000000001</v>
      </c>
      <c r="K300">
        <v>17.001000000000001</v>
      </c>
      <c r="L300">
        <v>3.7999999999999999E-2</v>
      </c>
      <c r="M300">
        <v>220.31</v>
      </c>
      <c r="N300">
        <v>228</v>
      </c>
      <c r="O300" t="s">
        <v>198</v>
      </c>
      <c r="P300" t="s">
        <v>50</v>
      </c>
      <c r="Q300">
        <v>1966</v>
      </c>
      <c r="R300">
        <v>2023</v>
      </c>
      <c r="S300">
        <v>57</v>
      </c>
      <c r="U300">
        <v>4.225304862706946E-2</v>
      </c>
      <c r="V300">
        <v>6.2557014878917372E-3</v>
      </c>
      <c r="W300">
        <v>6.8603331669011849E-2</v>
      </c>
      <c r="X300">
        <v>2.7956231723613512E-6</v>
      </c>
      <c r="Y300" t="s">
        <v>51</v>
      </c>
      <c r="Z300" t="s">
        <v>47</v>
      </c>
      <c r="AA300">
        <f t="shared" si="99"/>
        <v>2630</v>
      </c>
      <c r="AB300">
        <f t="shared" si="99"/>
        <v>3560</v>
      </c>
      <c r="AC300">
        <f t="shared" si="99"/>
        <v>180</v>
      </c>
      <c r="AD300">
        <f t="shared" si="84"/>
        <v>6370</v>
      </c>
      <c r="AE300">
        <v>263</v>
      </c>
      <c r="AF300">
        <v>356</v>
      </c>
      <c r="AG300">
        <v>18</v>
      </c>
      <c r="AH300">
        <v>637</v>
      </c>
      <c r="AI300">
        <v>3.6375861597263857</v>
      </c>
      <c r="AJ300">
        <v>4.0430512678345503</v>
      </c>
      <c r="AK300">
        <f t="shared" si="85"/>
        <v>14.697638738588081</v>
      </c>
      <c r="AL300">
        <f t="shared" si="86"/>
        <v>8.7593547485662082</v>
      </c>
      <c r="AM300">
        <f t="shared" si="87"/>
        <v>8.1775158238460754</v>
      </c>
      <c r="AN300">
        <f t="shared" si="88"/>
        <v>7.8747391251718106</v>
      </c>
      <c r="AO300">
        <f t="shared" si="89"/>
        <v>0.41287284144427</v>
      </c>
      <c r="AP300">
        <f t="shared" si="90"/>
        <v>0.55886970172684458</v>
      </c>
      <c r="AQ300">
        <f t="shared" si="91"/>
        <v>2.8257456828885402E-2</v>
      </c>
      <c r="AR300" t="e">
        <f>+MATCH(O300,'[1]Return t - CEO t - NO'!B398)</f>
        <v>#N/A</v>
      </c>
    </row>
    <row r="301" spans="1:44" x14ac:dyDescent="0.25">
      <c r="A301" t="s">
        <v>199</v>
      </c>
      <c r="B301">
        <v>2022</v>
      </c>
      <c r="C301">
        <v>44926</v>
      </c>
      <c r="D301">
        <v>17644</v>
      </c>
      <c r="E301">
        <f>+D301</f>
        <v>17644</v>
      </c>
      <c r="F301">
        <f t="shared" si="82"/>
        <v>17644000</v>
      </c>
      <c r="G301">
        <f t="shared" si="83"/>
        <v>16.685906340206966</v>
      </c>
      <c r="H301">
        <v>2973</v>
      </c>
      <c r="I301">
        <v>941</v>
      </c>
      <c r="J301">
        <v>1489</v>
      </c>
      <c r="K301">
        <v>2409</v>
      </c>
      <c r="L301">
        <v>7.7720000000000002</v>
      </c>
      <c r="M301">
        <v>38658</v>
      </c>
      <c r="N301">
        <v>228</v>
      </c>
      <c r="O301" t="s">
        <v>200</v>
      </c>
      <c r="P301" t="s">
        <v>50</v>
      </c>
      <c r="Q301">
        <v>1936</v>
      </c>
      <c r="R301">
        <v>2023</v>
      </c>
      <c r="S301">
        <v>87</v>
      </c>
      <c r="U301">
        <v>0.50084090144635052</v>
      </c>
      <c r="V301">
        <v>8.4391294491045113E-2</v>
      </c>
      <c r="W301">
        <v>3.851725386724611E-2</v>
      </c>
      <c r="X301">
        <v>0.31651530440632358</v>
      </c>
      <c r="Y301" t="s">
        <v>51</v>
      </c>
      <c r="Z301" t="s">
        <v>47</v>
      </c>
      <c r="AA301">
        <f t="shared" si="99"/>
        <v>4490</v>
      </c>
      <c r="AB301">
        <f t="shared" si="99"/>
        <v>1310</v>
      </c>
      <c r="AC301">
        <f t="shared" si="99"/>
        <v>550</v>
      </c>
      <c r="AD301">
        <f t="shared" si="84"/>
        <v>6350</v>
      </c>
      <c r="AE301">
        <v>449</v>
      </c>
      <c r="AF301">
        <v>131</v>
      </c>
      <c r="AG301">
        <v>55</v>
      </c>
      <c r="AH301">
        <v>635</v>
      </c>
      <c r="AI301">
        <v>8.9582828104973302</v>
      </c>
      <c r="AJ301">
        <v>4.4659081186545837</v>
      </c>
      <c r="AK301">
        <f t="shared" si="85"/>
        <v>16.685906340206966</v>
      </c>
      <c r="AL301">
        <f t="shared" si="86"/>
        <v>8.7562100918867376</v>
      </c>
      <c r="AM301">
        <f t="shared" si="87"/>
        <v>7.1777824161951971</v>
      </c>
      <c r="AN301">
        <f t="shared" si="88"/>
        <v>8.4096079807363004</v>
      </c>
      <c r="AO301">
        <f t="shared" si="89"/>
        <v>0.70708661417322838</v>
      </c>
      <c r="AP301">
        <f t="shared" si="90"/>
        <v>0.20629921259842521</v>
      </c>
      <c r="AQ301">
        <f t="shared" si="91"/>
        <v>8.6614173228346455E-2</v>
      </c>
      <c r="AR301" t="e">
        <f>+MATCH(O301,'[1]Return t - CEO t - NO'!B657)</f>
        <v>#N/A</v>
      </c>
    </row>
    <row r="302" spans="1:44" x14ac:dyDescent="0.25">
      <c r="A302" t="s">
        <v>61</v>
      </c>
      <c r="B302">
        <v>2017</v>
      </c>
      <c r="C302">
        <v>43100</v>
      </c>
      <c r="D302">
        <v>3785.4569999999999</v>
      </c>
      <c r="E302">
        <f>+D302</f>
        <v>3785.4569999999999</v>
      </c>
      <c r="F302">
        <f t="shared" si="82"/>
        <v>3785457</v>
      </c>
      <c r="G302">
        <f t="shared" si="83"/>
        <v>15.146677177327447</v>
      </c>
      <c r="H302">
        <v>1037.99</v>
      </c>
      <c r="I302">
        <v>1718.575</v>
      </c>
      <c r="J302">
        <v>323.29399999999998</v>
      </c>
      <c r="K302">
        <v>482.92700000000002</v>
      </c>
      <c r="L302">
        <v>2.125</v>
      </c>
      <c r="M302">
        <v>3250.0610000000001</v>
      </c>
      <c r="N302">
        <v>228</v>
      </c>
      <c r="O302" t="s">
        <v>62</v>
      </c>
      <c r="P302" t="s">
        <v>50</v>
      </c>
      <c r="Q302">
        <v>1995</v>
      </c>
      <c r="R302">
        <v>2023</v>
      </c>
      <c r="S302">
        <v>28</v>
      </c>
      <c r="T302">
        <v>43763</v>
      </c>
      <c r="U302">
        <v>0.31146157477432346</v>
      </c>
      <c r="V302">
        <v>8.5404219358455269E-2</v>
      </c>
      <c r="W302">
        <v>9.947320988744518E-2</v>
      </c>
      <c r="X302">
        <v>1.6556758735633292</v>
      </c>
      <c r="Y302" t="s">
        <v>63</v>
      </c>
      <c r="Z302" t="s">
        <v>64</v>
      </c>
      <c r="AA302">
        <f t="shared" si="99"/>
        <v>3120</v>
      </c>
      <c r="AB302">
        <f t="shared" si="99"/>
        <v>2960</v>
      </c>
      <c r="AC302">
        <f t="shared" si="99"/>
        <v>260</v>
      </c>
      <c r="AD302">
        <f t="shared" si="84"/>
        <v>6340</v>
      </c>
      <c r="AE302">
        <v>312</v>
      </c>
      <c r="AF302">
        <v>296</v>
      </c>
      <c r="AG302">
        <v>26</v>
      </c>
      <c r="AH302">
        <v>634</v>
      </c>
      <c r="AI302">
        <v>7.6615270813585168</v>
      </c>
      <c r="AJ302">
        <v>3.3322045101752038</v>
      </c>
      <c r="AK302">
        <f t="shared" si="85"/>
        <v>15.146677177327447</v>
      </c>
      <c r="AL302">
        <f t="shared" si="86"/>
        <v>8.7546340474312725</v>
      </c>
      <c r="AM302">
        <f t="shared" si="87"/>
        <v>7.992944547318106</v>
      </c>
      <c r="AN302">
        <f t="shared" si="88"/>
        <v>8.0455882808035284</v>
      </c>
      <c r="AO302">
        <f t="shared" si="89"/>
        <v>0.49211356466876971</v>
      </c>
      <c r="AP302">
        <f t="shared" si="90"/>
        <v>0.46687697160883279</v>
      </c>
      <c r="AQ302">
        <f t="shared" si="91"/>
        <v>4.1009463722397478E-2</v>
      </c>
      <c r="AR302" t="e">
        <f>+MATCH(O302,'[1]Return t - CEO t - NO'!B590)</f>
        <v>#N/A</v>
      </c>
    </row>
    <row r="303" spans="1:44" x14ac:dyDescent="0.25">
      <c r="A303" t="s">
        <v>144</v>
      </c>
      <c r="B303">
        <v>2020</v>
      </c>
      <c r="C303">
        <v>44196</v>
      </c>
      <c r="D303">
        <v>2093.8000000000002</v>
      </c>
      <c r="E303">
        <f>+D303*[1]Valuta!$D$10</f>
        <v>17875.817500000001</v>
      </c>
      <c r="F303">
        <f t="shared" si="82"/>
        <v>17875817.5</v>
      </c>
      <c r="G303">
        <f t="shared" si="83"/>
        <v>16.6989593797643</v>
      </c>
      <c r="H303">
        <v>396.4</v>
      </c>
      <c r="I303">
        <v>118.5</v>
      </c>
      <c r="J303">
        <v>55.9</v>
      </c>
      <c r="K303">
        <v>270.5</v>
      </c>
      <c r="L303">
        <v>0.86199999999999999</v>
      </c>
      <c r="M303">
        <v>473.2</v>
      </c>
      <c r="N303">
        <v>228</v>
      </c>
      <c r="O303" t="s">
        <v>145</v>
      </c>
      <c r="P303" t="s">
        <v>45</v>
      </c>
      <c r="Q303">
        <v>1991</v>
      </c>
      <c r="R303">
        <v>2023</v>
      </c>
      <c r="S303">
        <v>32</v>
      </c>
      <c r="T303">
        <v>34107</v>
      </c>
      <c r="U303">
        <v>0.1410191725529768</v>
      </c>
      <c r="V303">
        <v>2.6697869901614286E-2</v>
      </c>
      <c r="W303">
        <v>0.11813186813186813</v>
      </c>
      <c r="X303">
        <v>0.2989404641775984</v>
      </c>
      <c r="Y303" t="s">
        <v>71</v>
      </c>
      <c r="Z303" t="s">
        <v>72</v>
      </c>
      <c r="AA303" s="1">
        <f>+AE303*[1]Valuta!$D$10</f>
        <v>3961.3999999999996</v>
      </c>
      <c r="AB303" s="1">
        <f>+AF303*[1]Valuta!$D$10</f>
        <v>998.88749999999993</v>
      </c>
      <c r="AC303" s="1">
        <f>+AG303*[1]Valuta!$D$10</f>
        <v>1374.5374999999999</v>
      </c>
      <c r="AD303" s="1">
        <f t="shared" si="84"/>
        <v>6334.8249999999989</v>
      </c>
      <c r="AE303">
        <v>464</v>
      </c>
      <c r="AF303">
        <v>117</v>
      </c>
      <c r="AG303">
        <v>161</v>
      </c>
      <c r="AH303">
        <v>742</v>
      </c>
      <c r="AI303">
        <v>6.7592552706636928</v>
      </c>
      <c r="AJ303">
        <v>3.4657359027997265</v>
      </c>
      <c r="AK303">
        <f t="shared" si="85"/>
        <v>16.6989593797643</v>
      </c>
      <c r="AL303">
        <f t="shared" si="86"/>
        <v>8.7538174680642893</v>
      </c>
      <c r="AM303">
        <f t="shared" si="87"/>
        <v>6.9066421596946643</v>
      </c>
      <c r="AN303">
        <f t="shared" si="88"/>
        <v>8.2843527771231642</v>
      </c>
      <c r="AO303">
        <f t="shared" si="89"/>
        <v>0.6253369272237197</v>
      </c>
      <c r="AP303">
        <f t="shared" si="90"/>
        <v>0.15768194070080865</v>
      </c>
      <c r="AQ303">
        <f t="shared" si="91"/>
        <v>0.21698113207547173</v>
      </c>
      <c r="AR303" t="e">
        <f>+MATCH(O303,'[1]Return t - CEO t - NO'!B507)</f>
        <v>#N/A</v>
      </c>
    </row>
    <row r="304" spans="1:44" x14ac:dyDescent="0.25">
      <c r="A304" t="s">
        <v>164</v>
      </c>
      <c r="B304">
        <v>2017</v>
      </c>
      <c r="C304">
        <v>43100</v>
      </c>
      <c r="D304">
        <v>369.45</v>
      </c>
      <c r="E304">
        <f>+D304*[1]Valuta!$D$7</f>
        <v>3044.6743949999995</v>
      </c>
      <c r="F304">
        <f t="shared" si="82"/>
        <v>3044674.3949999996</v>
      </c>
      <c r="G304">
        <f t="shared" si="83"/>
        <v>14.92890452237412</v>
      </c>
      <c r="H304">
        <v>337.06200000000001</v>
      </c>
      <c r="I304">
        <v>1E-3</v>
      </c>
      <c r="J304">
        <v>-249.042</v>
      </c>
      <c r="K304">
        <v>-242.56399999999999</v>
      </c>
      <c r="L304">
        <v>0.104</v>
      </c>
      <c r="M304">
        <v>16.036000000000001</v>
      </c>
      <c r="N304">
        <v>228</v>
      </c>
      <c r="O304" t="s">
        <v>165</v>
      </c>
      <c r="P304" t="s">
        <v>45</v>
      </c>
      <c r="Q304">
        <v>1996</v>
      </c>
      <c r="R304">
        <v>2023</v>
      </c>
      <c r="S304">
        <v>27</v>
      </c>
      <c r="T304">
        <v>44256</v>
      </c>
      <c r="U304">
        <v>-0.73886109973832703</v>
      </c>
      <c r="V304">
        <v>-0.67408850994721892</v>
      </c>
      <c r="W304">
        <v>-15.530182090296831</v>
      </c>
      <c r="X304">
        <v>2.9668132272400923E-6</v>
      </c>
      <c r="Y304" t="s">
        <v>98</v>
      </c>
      <c r="Z304" t="s">
        <v>68</v>
      </c>
      <c r="AA304" s="1">
        <f>+AE304*[1]Valuta!$D$7</f>
        <v>2950.3137999999999</v>
      </c>
      <c r="AB304" s="1">
        <f>+AF304*[1]Valuta!$D$7</f>
        <v>3370.6098999999999</v>
      </c>
      <c r="AC304" s="1">
        <f>+AG304*[1]Valuta!$D$7</f>
        <v>0</v>
      </c>
      <c r="AD304" s="1">
        <f t="shared" si="84"/>
        <v>6320.9236999999994</v>
      </c>
      <c r="AE304">
        <v>358</v>
      </c>
      <c r="AF304">
        <v>409</v>
      </c>
      <c r="AG304">
        <v>0</v>
      </c>
      <c r="AH304">
        <v>767</v>
      </c>
      <c r="AI304">
        <v>4.6443908991413725</v>
      </c>
      <c r="AJ304">
        <v>3.2958368660043291</v>
      </c>
      <c r="AK304">
        <f t="shared" si="85"/>
        <v>14.92890452237412</v>
      </c>
      <c r="AL304">
        <f t="shared" si="86"/>
        <v>8.7516206315245828</v>
      </c>
      <c r="AM304">
        <f t="shared" si="87"/>
        <v>8.122848986200129</v>
      </c>
      <c r="AN304">
        <f t="shared" si="88"/>
        <v>7.989666816558028</v>
      </c>
      <c r="AO304">
        <f t="shared" si="89"/>
        <v>0.46675358539765321</v>
      </c>
      <c r="AP304">
        <f t="shared" si="90"/>
        <v>0.5332464146023469</v>
      </c>
      <c r="AQ304">
        <f t="shared" si="91"/>
        <v>0</v>
      </c>
      <c r="AR304" t="e">
        <f>+MATCH(O304,'[1]Return t - CEO t - NO'!B303)</f>
        <v>#N/A</v>
      </c>
    </row>
    <row r="305" spans="1:44" x14ac:dyDescent="0.25">
      <c r="A305" t="s">
        <v>134</v>
      </c>
      <c r="B305">
        <v>2018</v>
      </c>
      <c r="C305">
        <v>43465</v>
      </c>
      <c r="D305">
        <v>8142.49</v>
      </c>
      <c r="E305">
        <f t="shared" ref="E305:E315" si="100">+D305</f>
        <v>8142.49</v>
      </c>
      <c r="F305">
        <f t="shared" si="82"/>
        <v>8142490</v>
      </c>
      <c r="G305">
        <f t="shared" si="83"/>
        <v>15.912606588007732</v>
      </c>
      <c r="H305">
        <v>3834.0529999999999</v>
      </c>
      <c r="I305">
        <v>1605.1179999999999</v>
      </c>
      <c r="J305">
        <v>1362.2349999999999</v>
      </c>
      <c r="K305">
        <v>1597.89</v>
      </c>
      <c r="L305">
        <v>0.81899999999999995</v>
      </c>
      <c r="M305">
        <v>7500.3159999999998</v>
      </c>
      <c r="N305">
        <v>228</v>
      </c>
      <c r="O305" t="s">
        <v>135</v>
      </c>
      <c r="P305" t="s">
        <v>50</v>
      </c>
      <c r="Q305">
        <v>1992</v>
      </c>
      <c r="R305">
        <v>2023</v>
      </c>
      <c r="S305">
        <v>31</v>
      </c>
      <c r="T305">
        <v>39233</v>
      </c>
      <c r="U305">
        <v>0.35529894865824752</v>
      </c>
      <c r="V305">
        <v>0.16729956069949117</v>
      </c>
      <c r="W305">
        <v>0.18162368092224379</v>
      </c>
      <c r="X305">
        <v>0.41864783820150636</v>
      </c>
      <c r="Y305" t="s">
        <v>55</v>
      </c>
      <c r="Z305" t="s">
        <v>56</v>
      </c>
      <c r="AA305">
        <f t="shared" ref="AA305:AC315" si="101">+AE305*10</f>
        <v>2690</v>
      </c>
      <c r="AB305">
        <f t="shared" si="101"/>
        <v>3540</v>
      </c>
      <c r="AC305">
        <f t="shared" si="101"/>
        <v>90</v>
      </c>
      <c r="AD305">
        <f t="shared" si="84"/>
        <v>6320</v>
      </c>
      <c r="AE305">
        <v>269</v>
      </c>
      <c r="AF305">
        <v>354</v>
      </c>
      <c r="AG305">
        <v>9</v>
      </c>
      <c r="AH305">
        <v>632</v>
      </c>
      <c r="AI305">
        <v>6.7080840838530698</v>
      </c>
      <c r="AJ305">
        <v>3.4339872044851463</v>
      </c>
      <c r="AK305">
        <f t="shared" si="85"/>
        <v>15.912606588007732</v>
      </c>
      <c r="AL305">
        <f t="shared" si="86"/>
        <v>8.7514744871409036</v>
      </c>
      <c r="AM305">
        <f t="shared" si="87"/>
        <v>8.1718820061278201</v>
      </c>
      <c r="AN305">
        <f t="shared" si="88"/>
        <v>7.897296472595885</v>
      </c>
      <c r="AO305">
        <f t="shared" si="89"/>
        <v>0.42563291139240506</v>
      </c>
      <c r="AP305">
        <f t="shared" si="90"/>
        <v>0.560126582278481</v>
      </c>
      <c r="AQ305">
        <f t="shared" si="91"/>
        <v>1.4240506329113924E-2</v>
      </c>
      <c r="AR305" t="e">
        <f>+MATCH(O305,'[1]Return t - CEO t - NO'!B270)</f>
        <v>#N/A</v>
      </c>
    </row>
    <row r="306" spans="1:44" x14ac:dyDescent="0.25">
      <c r="A306" t="s">
        <v>181</v>
      </c>
      <c r="B306">
        <v>2018</v>
      </c>
      <c r="C306">
        <v>43465</v>
      </c>
      <c r="D306">
        <v>47709</v>
      </c>
      <c r="E306">
        <f t="shared" si="100"/>
        <v>47709</v>
      </c>
      <c r="F306">
        <f t="shared" si="82"/>
        <v>47709000</v>
      </c>
      <c r="G306">
        <f t="shared" si="83"/>
        <v>17.680630617306164</v>
      </c>
      <c r="H306">
        <v>20524</v>
      </c>
      <c r="I306">
        <v>14944</v>
      </c>
      <c r="J306">
        <v>3491</v>
      </c>
      <c r="K306">
        <v>3506</v>
      </c>
      <c r="L306">
        <v>0.16400000000000001</v>
      </c>
      <c r="M306">
        <v>3872</v>
      </c>
      <c r="N306">
        <v>228</v>
      </c>
      <c r="O306" t="s">
        <v>182</v>
      </c>
      <c r="P306" t="s">
        <v>50</v>
      </c>
      <c r="Q306">
        <v>2000</v>
      </c>
      <c r="R306">
        <v>2023</v>
      </c>
      <c r="S306">
        <v>23</v>
      </c>
      <c r="U306">
        <v>0.17009354901578638</v>
      </c>
      <c r="V306">
        <v>7.3172776624955457E-2</v>
      </c>
      <c r="W306">
        <v>0.90160123966942152</v>
      </c>
      <c r="X306">
        <v>0.72812317287078543</v>
      </c>
      <c r="Y306" t="s">
        <v>183</v>
      </c>
      <c r="Z306" t="s">
        <v>184</v>
      </c>
      <c r="AA306">
        <f t="shared" si="101"/>
        <v>3690</v>
      </c>
      <c r="AB306">
        <f t="shared" si="101"/>
        <v>2340</v>
      </c>
      <c r="AC306">
        <f t="shared" si="101"/>
        <v>260</v>
      </c>
      <c r="AD306">
        <f t="shared" si="84"/>
        <v>6290</v>
      </c>
      <c r="AE306">
        <v>369</v>
      </c>
      <c r="AF306">
        <v>234</v>
      </c>
      <c r="AG306">
        <v>26</v>
      </c>
      <c r="AH306">
        <v>629</v>
      </c>
      <c r="AI306">
        <v>5.0998664278241987</v>
      </c>
      <c r="AJ306">
        <v>3.1354942159291497</v>
      </c>
      <c r="AK306">
        <f t="shared" si="85"/>
        <v>17.680630617306164</v>
      </c>
      <c r="AL306">
        <f t="shared" si="86"/>
        <v>8.746716349694486</v>
      </c>
      <c r="AM306">
        <f t="shared" si="87"/>
        <v>7.7579062083517467</v>
      </c>
      <c r="AN306">
        <f t="shared" si="88"/>
        <v>8.2133817370345721</v>
      </c>
      <c r="AO306">
        <f t="shared" si="89"/>
        <v>0.58664546899841019</v>
      </c>
      <c r="AP306">
        <f t="shared" si="90"/>
        <v>0.37201907790143085</v>
      </c>
      <c r="AQ306">
        <f t="shared" si="91"/>
        <v>4.133545310015898E-2</v>
      </c>
      <c r="AR306" t="e">
        <f>+MATCH(O306,'[1]Return t - CEO t - NO'!B222)</f>
        <v>#N/A</v>
      </c>
    </row>
    <row r="307" spans="1:44" x14ac:dyDescent="0.25">
      <c r="A307" t="s">
        <v>169</v>
      </c>
      <c r="B307">
        <v>2015</v>
      </c>
      <c r="C307">
        <v>42369</v>
      </c>
      <c r="D307">
        <v>15983.703</v>
      </c>
      <c r="E307">
        <f t="shared" si="100"/>
        <v>15983.703</v>
      </c>
      <c r="F307">
        <f t="shared" si="82"/>
        <v>15983703</v>
      </c>
      <c r="G307">
        <f t="shared" si="83"/>
        <v>16.587080198616761</v>
      </c>
      <c r="H307">
        <v>7885.6949999999997</v>
      </c>
      <c r="I307">
        <v>2377.123</v>
      </c>
      <c r="J307">
        <v>1534.2539999999999</v>
      </c>
      <c r="K307">
        <v>1968.17</v>
      </c>
      <c r="L307">
        <v>2.5270000000000001</v>
      </c>
      <c r="M307">
        <v>13450.725</v>
      </c>
      <c r="N307">
        <v>228</v>
      </c>
      <c r="O307" t="s">
        <v>170</v>
      </c>
      <c r="P307" t="s">
        <v>50</v>
      </c>
      <c r="Q307">
        <v>1899</v>
      </c>
      <c r="R307">
        <v>2023</v>
      </c>
      <c r="S307">
        <v>124</v>
      </c>
      <c r="U307">
        <v>0.19456167148234874</v>
      </c>
      <c r="V307">
        <v>9.5988645434665537E-2</v>
      </c>
      <c r="W307">
        <v>0.11406478089471013</v>
      </c>
      <c r="X307">
        <v>0.30144749448209701</v>
      </c>
      <c r="Y307" t="s">
        <v>55</v>
      </c>
      <c r="Z307" t="s">
        <v>56</v>
      </c>
      <c r="AA307">
        <f t="shared" si="101"/>
        <v>2970</v>
      </c>
      <c r="AB307">
        <f t="shared" si="101"/>
        <v>3200</v>
      </c>
      <c r="AC307">
        <f t="shared" si="101"/>
        <v>100</v>
      </c>
      <c r="AD307">
        <f t="shared" si="84"/>
        <v>6270</v>
      </c>
      <c r="AE307">
        <v>297</v>
      </c>
      <c r="AF307">
        <v>320</v>
      </c>
      <c r="AG307">
        <v>10</v>
      </c>
      <c r="AH307">
        <v>627</v>
      </c>
      <c r="AI307">
        <v>7.834788107388194</v>
      </c>
      <c r="AJ307">
        <v>4.8202815656050371</v>
      </c>
      <c r="AK307">
        <f t="shared" si="85"/>
        <v>16.587080198616761</v>
      </c>
      <c r="AL307">
        <f t="shared" si="86"/>
        <v>8.7435316336269668</v>
      </c>
      <c r="AM307">
        <f t="shared" si="87"/>
        <v>8.0709060887878188</v>
      </c>
      <c r="AN307">
        <f t="shared" si="88"/>
        <v>7.9963172317967457</v>
      </c>
      <c r="AO307">
        <f t="shared" si="89"/>
        <v>0.47368421052631576</v>
      </c>
      <c r="AP307">
        <f t="shared" si="90"/>
        <v>0.5103668261562998</v>
      </c>
      <c r="AQ307">
        <f t="shared" si="91"/>
        <v>1.5948963317384369E-2</v>
      </c>
      <c r="AR307" t="e">
        <f>+MATCH(O307,'[1]Return t - CEO t - NO'!B353)</f>
        <v>#N/A</v>
      </c>
    </row>
    <row r="308" spans="1:44" x14ac:dyDescent="0.25">
      <c r="A308" t="s">
        <v>201</v>
      </c>
      <c r="B308">
        <v>2021</v>
      </c>
      <c r="C308">
        <v>44561</v>
      </c>
      <c r="D308">
        <v>10105.5</v>
      </c>
      <c r="E308">
        <f t="shared" si="100"/>
        <v>10105.5</v>
      </c>
      <c r="F308">
        <f t="shared" si="82"/>
        <v>10105500</v>
      </c>
      <c r="G308">
        <f t="shared" si="83"/>
        <v>16.128590388050963</v>
      </c>
      <c r="H308">
        <v>1964.1</v>
      </c>
      <c r="I308">
        <v>65</v>
      </c>
      <c r="J308">
        <v>275.7</v>
      </c>
      <c r="K308">
        <v>353</v>
      </c>
      <c r="L308">
        <v>0.15</v>
      </c>
      <c r="M308">
        <v>958.2</v>
      </c>
      <c r="N308">
        <v>228</v>
      </c>
      <c r="O308" t="s">
        <v>202</v>
      </c>
      <c r="P308" t="s">
        <v>50</v>
      </c>
      <c r="Q308">
        <v>2012</v>
      </c>
      <c r="R308">
        <v>2023</v>
      </c>
      <c r="S308">
        <v>11</v>
      </c>
      <c r="U308">
        <v>0.14036963494730412</v>
      </c>
      <c r="V308">
        <v>2.7282173074068574E-2</v>
      </c>
      <c r="W308">
        <v>0.28772698810269254</v>
      </c>
      <c r="X308">
        <v>3.3094037981772823E-2</v>
      </c>
      <c r="Y308" t="s">
        <v>83</v>
      </c>
      <c r="Z308" t="s">
        <v>84</v>
      </c>
      <c r="AA308">
        <f t="shared" si="101"/>
        <v>3990</v>
      </c>
      <c r="AB308">
        <f t="shared" si="101"/>
        <v>2080</v>
      </c>
      <c r="AC308">
        <f t="shared" si="101"/>
        <v>170</v>
      </c>
      <c r="AD308">
        <f t="shared" si="84"/>
        <v>6240</v>
      </c>
      <c r="AE308">
        <v>399</v>
      </c>
      <c r="AF308">
        <v>208</v>
      </c>
      <c r="AG308">
        <v>17</v>
      </c>
      <c r="AH308">
        <v>624</v>
      </c>
      <c r="AI308">
        <v>5.0106352940962555</v>
      </c>
      <c r="AJ308">
        <v>2.3978952727983707</v>
      </c>
      <c r="AK308">
        <f t="shared" si="85"/>
        <v>16.128590388050963</v>
      </c>
      <c r="AL308">
        <f t="shared" si="86"/>
        <v>8.7387354613634738</v>
      </c>
      <c r="AM308">
        <f t="shared" si="87"/>
        <v>7.6401231726953638</v>
      </c>
      <c r="AN308">
        <f t="shared" si="88"/>
        <v>8.2915465098839096</v>
      </c>
      <c r="AO308">
        <f t="shared" si="89"/>
        <v>0.63942307692307687</v>
      </c>
      <c r="AP308">
        <f t="shared" si="90"/>
        <v>0.33333333333333331</v>
      </c>
      <c r="AQ308">
        <f t="shared" si="91"/>
        <v>2.7243589743589744E-2</v>
      </c>
      <c r="AR308" t="e">
        <f>+MATCH(O308,'[1]Return t - CEO t - NO'!B363)</f>
        <v>#N/A</v>
      </c>
    </row>
    <row r="309" spans="1:44" x14ac:dyDescent="0.25">
      <c r="A309" t="s">
        <v>169</v>
      </c>
      <c r="B309">
        <v>2019</v>
      </c>
      <c r="C309">
        <v>43830</v>
      </c>
      <c r="D309">
        <v>30189.431</v>
      </c>
      <c r="E309">
        <f t="shared" si="100"/>
        <v>30189.431</v>
      </c>
      <c r="F309">
        <f t="shared" si="82"/>
        <v>30189431</v>
      </c>
      <c r="G309">
        <f t="shared" si="83"/>
        <v>17.223002454204977</v>
      </c>
      <c r="H309">
        <v>16850.632000000001</v>
      </c>
      <c r="I309">
        <v>5509.0879999999997</v>
      </c>
      <c r="J309">
        <v>2373.2860000000001</v>
      </c>
      <c r="K309">
        <v>3385.3270000000002</v>
      </c>
      <c r="L309">
        <v>4.3710000000000004</v>
      </c>
      <c r="M309">
        <v>20426.901999999998</v>
      </c>
      <c r="N309">
        <v>228</v>
      </c>
      <c r="O309" t="s">
        <v>170</v>
      </c>
      <c r="P309" t="s">
        <v>50</v>
      </c>
      <c r="Q309">
        <v>1899</v>
      </c>
      <c r="R309">
        <v>2023</v>
      </c>
      <c r="S309">
        <v>124</v>
      </c>
      <c r="U309">
        <v>0.14084255118739758</v>
      </c>
      <c r="V309">
        <v>7.8613141135386089E-2</v>
      </c>
      <c r="W309">
        <v>0.11618433377709456</v>
      </c>
      <c r="X309">
        <v>0.32693658018286786</v>
      </c>
      <c r="Y309" t="s">
        <v>55</v>
      </c>
      <c r="Z309" t="s">
        <v>56</v>
      </c>
      <c r="AA309">
        <f t="shared" si="101"/>
        <v>3040</v>
      </c>
      <c r="AB309">
        <f t="shared" si="101"/>
        <v>3000</v>
      </c>
      <c r="AC309">
        <f t="shared" si="101"/>
        <v>180</v>
      </c>
      <c r="AD309">
        <f t="shared" si="84"/>
        <v>6220</v>
      </c>
      <c r="AE309">
        <v>304</v>
      </c>
      <c r="AF309">
        <v>300</v>
      </c>
      <c r="AG309">
        <v>18</v>
      </c>
      <c r="AH309">
        <v>622</v>
      </c>
      <c r="AI309">
        <v>8.3827470948633138</v>
      </c>
      <c r="AJ309">
        <v>4.8202815656050371</v>
      </c>
      <c r="AK309">
        <f t="shared" si="85"/>
        <v>17.223002454204977</v>
      </c>
      <c r="AL309">
        <f t="shared" si="86"/>
        <v>8.7355251857332252</v>
      </c>
      <c r="AM309">
        <f t="shared" si="87"/>
        <v>8.0063675676502459</v>
      </c>
      <c r="AN309">
        <f t="shared" si="88"/>
        <v>8.0196127944002669</v>
      </c>
      <c r="AO309">
        <f t="shared" si="89"/>
        <v>0.4887459807073955</v>
      </c>
      <c r="AP309">
        <f t="shared" si="90"/>
        <v>0.48231511254019294</v>
      </c>
      <c r="AQ309">
        <f t="shared" si="91"/>
        <v>2.8938906752411574E-2</v>
      </c>
      <c r="AR309" t="e">
        <f>+MATCH(O309,'[1]Return t - CEO t - NO'!B349)</f>
        <v>#N/A</v>
      </c>
    </row>
    <row r="310" spans="1:44" x14ac:dyDescent="0.25">
      <c r="A310" t="s">
        <v>134</v>
      </c>
      <c r="B310">
        <v>2020</v>
      </c>
      <c r="C310">
        <v>44196</v>
      </c>
      <c r="D310">
        <v>10649.527</v>
      </c>
      <c r="E310">
        <f t="shared" si="100"/>
        <v>10649.527</v>
      </c>
      <c r="F310">
        <f t="shared" si="82"/>
        <v>10649527</v>
      </c>
      <c r="G310">
        <f t="shared" si="83"/>
        <v>16.181026035987877</v>
      </c>
      <c r="H310">
        <v>4370.9179999999997</v>
      </c>
      <c r="I310">
        <v>3907.8220000000001</v>
      </c>
      <c r="J310">
        <v>-41.210999999999999</v>
      </c>
      <c r="K310">
        <v>327.66300000000001</v>
      </c>
      <c r="L310">
        <v>0.629</v>
      </c>
      <c r="M310">
        <v>4384.357</v>
      </c>
      <c r="N310">
        <v>228</v>
      </c>
      <c r="O310" t="s">
        <v>135</v>
      </c>
      <c r="P310" t="s">
        <v>50</v>
      </c>
      <c r="Q310">
        <v>1992</v>
      </c>
      <c r="R310">
        <v>2023</v>
      </c>
      <c r="S310">
        <v>31</v>
      </c>
      <c r="T310">
        <v>39233</v>
      </c>
      <c r="U310">
        <v>-9.4284541599728017E-3</v>
      </c>
      <c r="V310">
        <v>-3.8697493325290408E-3</v>
      </c>
      <c r="W310">
        <v>-9.3995539140631114E-3</v>
      </c>
      <c r="X310">
        <v>0.89405063192674872</v>
      </c>
      <c r="Y310" t="s">
        <v>55</v>
      </c>
      <c r="Z310" t="s">
        <v>56</v>
      </c>
      <c r="AA310">
        <f t="shared" si="101"/>
        <v>2840</v>
      </c>
      <c r="AB310">
        <f t="shared" si="101"/>
        <v>3250</v>
      </c>
      <c r="AC310">
        <f t="shared" si="101"/>
        <v>120</v>
      </c>
      <c r="AD310">
        <f t="shared" si="84"/>
        <v>6210</v>
      </c>
      <c r="AE310">
        <v>284</v>
      </c>
      <c r="AF310">
        <v>325</v>
      </c>
      <c r="AG310">
        <v>12</v>
      </c>
      <c r="AH310">
        <v>621</v>
      </c>
      <c r="AI310">
        <v>6.444131256700441</v>
      </c>
      <c r="AJ310">
        <v>3.4339872044851463</v>
      </c>
      <c r="AK310">
        <f t="shared" si="85"/>
        <v>16.181026035987877</v>
      </c>
      <c r="AL310">
        <f t="shared" si="86"/>
        <v>8.7339161749275238</v>
      </c>
      <c r="AM310">
        <f t="shared" si="87"/>
        <v>8.0864102753237823</v>
      </c>
      <c r="AN310">
        <f t="shared" si="88"/>
        <v>7.9515593311552522</v>
      </c>
      <c r="AO310">
        <f t="shared" si="89"/>
        <v>0.45732689210950078</v>
      </c>
      <c r="AP310">
        <f t="shared" si="90"/>
        <v>0.52334943639291465</v>
      </c>
      <c r="AQ310">
        <f t="shared" si="91"/>
        <v>1.932367149758454E-2</v>
      </c>
      <c r="AR310" t="e">
        <f>+MATCH(O310,'[1]Return t - CEO t - NO'!B268)</f>
        <v>#N/A</v>
      </c>
    </row>
    <row r="311" spans="1:44" x14ac:dyDescent="0.25">
      <c r="A311" t="s">
        <v>181</v>
      </c>
      <c r="B311">
        <v>2017</v>
      </c>
      <c r="C311">
        <v>43100</v>
      </c>
      <c r="D311">
        <v>43410</v>
      </c>
      <c r="E311">
        <f t="shared" si="100"/>
        <v>43410</v>
      </c>
      <c r="F311">
        <f t="shared" si="82"/>
        <v>43410000</v>
      </c>
      <c r="G311">
        <f t="shared" si="83"/>
        <v>17.586200387275778</v>
      </c>
      <c r="H311">
        <v>18505</v>
      </c>
      <c r="I311">
        <v>13802</v>
      </c>
      <c r="J311">
        <v>5539</v>
      </c>
      <c r="K311">
        <v>5546</v>
      </c>
      <c r="L311">
        <v>0.152</v>
      </c>
      <c r="M311">
        <v>5879</v>
      </c>
      <c r="N311">
        <v>228</v>
      </c>
      <c r="O311" t="s">
        <v>182</v>
      </c>
      <c r="P311" t="s">
        <v>50</v>
      </c>
      <c r="Q311">
        <v>2000</v>
      </c>
      <c r="R311">
        <v>2023</v>
      </c>
      <c r="S311">
        <v>23</v>
      </c>
      <c r="U311">
        <v>0.29932450689002971</v>
      </c>
      <c r="V311">
        <v>0.1275973278046533</v>
      </c>
      <c r="W311">
        <v>0.94216703521006973</v>
      </c>
      <c r="X311">
        <v>0.74585247230478247</v>
      </c>
      <c r="Y311" t="s">
        <v>183</v>
      </c>
      <c r="Z311" t="s">
        <v>184</v>
      </c>
      <c r="AA311">
        <f t="shared" si="101"/>
        <v>3590</v>
      </c>
      <c r="AB311">
        <f t="shared" si="101"/>
        <v>2360</v>
      </c>
      <c r="AC311">
        <f t="shared" si="101"/>
        <v>250</v>
      </c>
      <c r="AD311">
        <f t="shared" si="84"/>
        <v>6200</v>
      </c>
      <c r="AE311">
        <v>359</v>
      </c>
      <c r="AF311">
        <v>236</v>
      </c>
      <c r="AG311">
        <v>25</v>
      </c>
      <c r="AH311">
        <v>620</v>
      </c>
      <c r="AI311">
        <v>5.0238805208462765</v>
      </c>
      <c r="AJ311">
        <v>3.1354942159291497</v>
      </c>
      <c r="AK311">
        <f t="shared" si="85"/>
        <v>17.586200387275778</v>
      </c>
      <c r="AL311">
        <f t="shared" si="86"/>
        <v>8.7323045710331826</v>
      </c>
      <c r="AM311">
        <f t="shared" si="87"/>
        <v>7.7664168980196555</v>
      </c>
      <c r="AN311">
        <f t="shared" si="88"/>
        <v>8.1859074814823245</v>
      </c>
      <c r="AO311">
        <f t="shared" si="89"/>
        <v>0.57903225806451608</v>
      </c>
      <c r="AP311">
        <f t="shared" si="90"/>
        <v>0.38064516129032255</v>
      </c>
      <c r="AQ311">
        <f t="shared" si="91"/>
        <v>4.0322580645161289E-2</v>
      </c>
      <c r="AR311" t="e">
        <f>+MATCH(O311,'[1]Return t - CEO t - NO'!B223)</f>
        <v>#N/A</v>
      </c>
    </row>
    <row r="312" spans="1:44" x14ac:dyDescent="0.25">
      <c r="A312" t="s">
        <v>169</v>
      </c>
      <c r="B312">
        <v>2018</v>
      </c>
      <c r="C312">
        <v>43465</v>
      </c>
      <c r="D312">
        <v>28372.733</v>
      </c>
      <c r="E312">
        <f t="shared" si="100"/>
        <v>28372.733</v>
      </c>
      <c r="F312">
        <f t="shared" si="82"/>
        <v>28372733</v>
      </c>
      <c r="G312">
        <f t="shared" si="83"/>
        <v>17.160939136300996</v>
      </c>
      <c r="H312">
        <v>16152.888999999999</v>
      </c>
      <c r="I312">
        <v>4550.6980000000003</v>
      </c>
      <c r="J312">
        <v>4281.1329999999998</v>
      </c>
      <c r="K312">
        <v>4940.8029999999999</v>
      </c>
      <c r="L312">
        <v>4.5890000000000004</v>
      </c>
      <c r="M312">
        <v>19837.636999999999</v>
      </c>
      <c r="N312">
        <v>228</v>
      </c>
      <c r="O312" t="s">
        <v>170</v>
      </c>
      <c r="P312" t="s">
        <v>50</v>
      </c>
      <c r="Q312">
        <v>1899</v>
      </c>
      <c r="R312">
        <v>2023</v>
      </c>
      <c r="S312">
        <v>124</v>
      </c>
      <c r="U312">
        <v>0.26503822319338666</v>
      </c>
      <c r="V312">
        <v>0.15088898908681092</v>
      </c>
      <c r="W312">
        <v>0.2158086167218404</v>
      </c>
      <c r="X312">
        <v>0.2817265691604765</v>
      </c>
      <c r="Y312" t="s">
        <v>55</v>
      </c>
      <c r="Z312" t="s">
        <v>56</v>
      </c>
      <c r="AA312">
        <f t="shared" si="101"/>
        <v>3020</v>
      </c>
      <c r="AB312">
        <f t="shared" si="101"/>
        <v>3000</v>
      </c>
      <c r="AC312">
        <f t="shared" si="101"/>
        <v>180</v>
      </c>
      <c r="AD312">
        <f t="shared" si="84"/>
        <v>6200</v>
      </c>
      <c r="AE312">
        <v>302</v>
      </c>
      <c r="AF312">
        <v>300</v>
      </c>
      <c r="AG312">
        <v>18</v>
      </c>
      <c r="AH312">
        <v>620</v>
      </c>
      <c r="AI312">
        <v>8.4314174143948328</v>
      </c>
      <c r="AJ312">
        <v>4.8202815656050371</v>
      </c>
      <c r="AK312">
        <f t="shared" si="85"/>
        <v>17.160939136300996</v>
      </c>
      <c r="AL312">
        <f t="shared" si="86"/>
        <v>8.7323045710331826</v>
      </c>
      <c r="AM312">
        <f t="shared" si="87"/>
        <v>8.0063675676502459</v>
      </c>
      <c r="AN312">
        <f t="shared" si="88"/>
        <v>8.0130121103689156</v>
      </c>
      <c r="AO312">
        <f t="shared" si="89"/>
        <v>0.48709677419354841</v>
      </c>
      <c r="AP312">
        <f t="shared" si="90"/>
        <v>0.4838709677419355</v>
      </c>
      <c r="AQ312">
        <f t="shared" si="91"/>
        <v>2.903225806451613E-2</v>
      </c>
      <c r="AR312" t="e">
        <f>+MATCH(O312,'[1]Return t - CEO t - NO'!B350)</f>
        <v>#N/A</v>
      </c>
    </row>
    <row r="313" spans="1:44" x14ac:dyDescent="0.25">
      <c r="A313" t="s">
        <v>156</v>
      </c>
      <c r="B313">
        <v>2020</v>
      </c>
      <c r="C313">
        <v>44196</v>
      </c>
      <c r="D313">
        <v>3226.694</v>
      </c>
      <c r="E313">
        <f t="shared" si="100"/>
        <v>3226.694</v>
      </c>
      <c r="F313">
        <f t="shared" si="82"/>
        <v>3226694</v>
      </c>
      <c r="G313">
        <f t="shared" si="83"/>
        <v>14.98696864162315</v>
      </c>
      <c r="H313">
        <v>1041.538</v>
      </c>
      <c r="I313">
        <v>1205.145</v>
      </c>
      <c r="J313">
        <v>129.77099999999999</v>
      </c>
      <c r="K313">
        <v>301.03800000000001</v>
      </c>
      <c r="L313">
        <v>1.4470000000000001</v>
      </c>
      <c r="M313">
        <v>3159.453</v>
      </c>
      <c r="N313">
        <v>228</v>
      </c>
      <c r="O313" t="s">
        <v>157</v>
      </c>
      <c r="P313" t="s">
        <v>50</v>
      </c>
      <c r="Q313">
        <v>2006</v>
      </c>
      <c r="R313">
        <v>2023</v>
      </c>
      <c r="S313">
        <v>17</v>
      </c>
      <c r="T313">
        <v>39031</v>
      </c>
      <c r="U313">
        <v>0.12459555004234121</v>
      </c>
      <c r="V313">
        <v>4.0217944434768213E-2</v>
      </c>
      <c r="W313">
        <v>4.1073882092881264E-2</v>
      </c>
      <c r="X313">
        <v>1.1570821227838062</v>
      </c>
      <c r="Y313" t="s">
        <v>51</v>
      </c>
      <c r="Z313" t="s">
        <v>47</v>
      </c>
      <c r="AA313">
        <f t="shared" si="101"/>
        <v>2660</v>
      </c>
      <c r="AB313">
        <f t="shared" si="101"/>
        <v>3310</v>
      </c>
      <c r="AC313">
        <f t="shared" si="101"/>
        <v>210</v>
      </c>
      <c r="AD313">
        <f t="shared" si="84"/>
        <v>6180</v>
      </c>
      <c r="AE313">
        <v>266</v>
      </c>
      <c r="AF313">
        <v>331</v>
      </c>
      <c r="AG313">
        <v>21</v>
      </c>
      <c r="AH313">
        <v>618</v>
      </c>
      <c r="AI313">
        <v>7.2772477266314839</v>
      </c>
      <c r="AJ313">
        <v>2.8332133440562162</v>
      </c>
      <c r="AK313">
        <f t="shared" si="85"/>
        <v>14.98696864162315</v>
      </c>
      <c r="AL313">
        <f t="shared" si="86"/>
        <v>8.7290735504517372</v>
      </c>
      <c r="AM313">
        <f t="shared" si="87"/>
        <v>8.1047034683711079</v>
      </c>
      <c r="AN313">
        <f t="shared" si="88"/>
        <v>7.886081401775745</v>
      </c>
      <c r="AO313">
        <f t="shared" si="89"/>
        <v>0.43042071197411003</v>
      </c>
      <c r="AP313">
        <f t="shared" si="90"/>
        <v>0.53559870550161814</v>
      </c>
      <c r="AQ313">
        <f t="shared" si="91"/>
        <v>3.3980582524271843E-2</v>
      </c>
      <c r="AR313">
        <f>+MATCH(O313,'[1]Return t - CEO t - NO'!B60)</f>
        <v>1</v>
      </c>
    </row>
    <row r="314" spans="1:44" x14ac:dyDescent="0.25">
      <c r="A314" t="s">
        <v>173</v>
      </c>
      <c r="B314">
        <v>2015</v>
      </c>
      <c r="C314">
        <v>42369</v>
      </c>
      <c r="D314">
        <v>4707.9849999999997</v>
      </c>
      <c r="E314">
        <f t="shared" si="100"/>
        <v>4707.9849999999997</v>
      </c>
      <c r="F314">
        <f t="shared" si="82"/>
        <v>4707985</v>
      </c>
      <c r="G314">
        <f t="shared" si="83"/>
        <v>15.364770561290959</v>
      </c>
      <c r="H314">
        <v>1672.82</v>
      </c>
      <c r="I314">
        <v>2532.0639999999999</v>
      </c>
      <c r="J314">
        <v>398.75200000000001</v>
      </c>
      <c r="K314">
        <v>425.76299999999998</v>
      </c>
      <c r="L314">
        <v>1.1779999999999999</v>
      </c>
      <c r="M314">
        <v>1073.3710000000001</v>
      </c>
      <c r="N314">
        <v>228</v>
      </c>
      <c r="O314" t="s">
        <v>174</v>
      </c>
      <c r="P314" t="s">
        <v>50</v>
      </c>
      <c r="Q314">
        <v>2008</v>
      </c>
      <c r="R314">
        <v>2023</v>
      </c>
      <c r="S314">
        <v>15</v>
      </c>
      <c r="U314">
        <v>0.23837113377410601</v>
      </c>
      <c r="V314">
        <v>8.4696956341194812E-2</v>
      </c>
      <c r="W314">
        <v>0.37149503759650671</v>
      </c>
      <c r="X314">
        <v>1.5136500041845506</v>
      </c>
      <c r="Y314" t="s">
        <v>92</v>
      </c>
      <c r="Z314" t="s">
        <v>84</v>
      </c>
      <c r="AA314">
        <f t="shared" si="101"/>
        <v>2990</v>
      </c>
      <c r="AB314">
        <f t="shared" si="101"/>
        <v>2970</v>
      </c>
      <c r="AC314">
        <f t="shared" si="101"/>
        <v>200</v>
      </c>
      <c r="AD314">
        <f t="shared" si="84"/>
        <v>6160</v>
      </c>
      <c r="AE314">
        <v>299</v>
      </c>
      <c r="AF314">
        <v>297</v>
      </c>
      <c r="AG314">
        <v>20</v>
      </c>
      <c r="AH314">
        <v>616</v>
      </c>
      <c r="AI314">
        <v>7.0715733642115319</v>
      </c>
      <c r="AJ314">
        <v>2.7080502011022101</v>
      </c>
      <c r="AK314">
        <f t="shared" si="85"/>
        <v>15.364770561290959</v>
      </c>
      <c r="AL314">
        <f t="shared" si="86"/>
        <v>8.7258320565275653</v>
      </c>
      <c r="AM314">
        <f t="shared" si="87"/>
        <v>7.9963172317967457</v>
      </c>
      <c r="AN314">
        <f t="shared" si="88"/>
        <v>8.0030286663847328</v>
      </c>
      <c r="AO314">
        <f t="shared" si="89"/>
        <v>0.48538961038961037</v>
      </c>
      <c r="AP314">
        <f t="shared" si="90"/>
        <v>0.48214285714285715</v>
      </c>
      <c r="AQ314">
        <f t="shared" si="91"/>
        <v>3.2467532467532464E-2</v>
      </c>
      <c r="AR314" t="e">
        <f>+MATCH(O314,'[1]Return t - CEO t - NO'!B105)</f>
        <v>#N/A</v>
      </c>
    </row>
    <row r="315" spans="1:44" x14ac:dyDescent="0.25">
      <c r="A315" t="s">
        <v>146</v>
      </c>
      <c r="B315">
        <v>2022</v>
      </c>
      <c r="C315">
        <v>44926</v>
      </c>
      <c r="D315">
        <v>13932.3</v>
      </c>
      <c r="E315">
        <f t="shared" si="100"/>
        <v>13932.3</v>
      </c>
      <c r="F315">
        <f t="shared" si="82"/>
        <v>13932300</v>
      </c>
      <c r="G315">
        <f t="shared" si="83"/>
        <v>16.449720443397261</v>
      </c>
      <c r="H315">
        <v>6379.8</v>
      </c>
      <c r="I315">
        <v>3183.6</v>
      </c>
      <c r="J315">
        <v>1450.2</v>
      </c>
      <c r="K315">
        <v>2302</v>
      </c>
      <c r="L315">
        <v>5.0149999999999997</v>
      </c>
      <c r="M315">
        <v>12188</v>
      </c>
      <c r="N315">
        <v>228</v>
      </c>
      <c r="O315" t="s">
        <v>147</v>
      </c>
      <c r="P315" t="s">
        <v>50</v>
      </c>
      <c r="Q315">
        <v>1972</v>
      </c>
      <c r="R315">
        <v>2023</v>
      </c>
      <c r="S315">
        <v>51</v>
      </c>
      <c r="U315">
        <v>0.22731120097808707</v>
      </c>
      <c r="V315">
        <v>0.10408905923645057</v>
      </c>
      <c r="W315">
        <v>0.11898588775845094</v>
      </c>
      <c r="X315">
        <v>0.49901250822909804</v>
      </c>
      <c r="Y315" t="s">
        <v>51</v>
      </c>
      <c r="Z315" t="s">
        <v>47</v>
      </c>
      <c r="AA315">
        <f t="shared" si="101"/>
        <v>4840</v>
      </c>
      <c r="AB315">
        <f t="shared" si="101"/>
        <v>0</v>
      </c>
      <c r="AC315">
        <f t="shared" si="101"/>
        <v>1280</v>
      </c>
      <c r="AD315">
        <f t="shared" si="84"/>
        <v>6120</v>
      </c>
      <c r="AE315">
        <v>484</v>
      </c>
      <c r="AF315">
        <v>0</v>
      </c>
      <c r="AG315">
        <v>128</v>
      </c>
      <c r="AH315">
        <v>612</v>
      </c>
      <c r="AI315">
        <v>8.5201887003960355</v>
      </c>
      <c r="AJ315">
        <v>3.9318256327243257</v>
      </c>
      <c r="AK315">
        <f t="shared" si="85"/>
        <v>16.449720443397261</v>
      </c>
      <c r="AL315">
        <f t="shared" si="86"/>
        <v>8.7193173755063711</v>
      </c>
      <c r="AM315" t="e">
        <f t="shared" si="87"/>
        <v>#NUM!</v>
      </c>
      <c r="AN315">
        <f t="shared" si="88"/>
        <v>8.4846699997106771</v>
      </c>
      <c r="AO315">
        <f t="shared" si="89"/>
        <v>0.79084967320261434</v>
      </c>
      <c r="AP315">
        <f t="shared" si="90"/>
        <v>0</v>
      </c>
      <c r="AQ315">
        <f t="shared" si="91"/>
        <v>0.20915032679738563</v>
      </c>
      <c r="AR315" t="e">
        <f>+MATCH(O315,'[1]Return t - CEO t - NO'!#REF!)</f>
        <v>#REF!</v>
      </c>
    </row>
    <row r="316" spans="1:44" x14ac:dyDescent="0.25">
      <c r="A316" t="s">
        <v>43</v>
      </c>
      <c r="B316">
        <v>2019</v>
      </c>
      <c r="C316">
        <v>43830</v>
      </c>
      <c r="D316">
        <v>397.64100000000002</v>
      </c>
      <c r="E316">
        <f>+D316*[1]Valuta!$D$9</f>
        <v>3506.2392816000006</v>
      </c>
      <c r="F316">
        <f t="shared" si="82"/>
        <v>3506239.2816000008</v>
      </c>
      <c r="G316">
        <f t="shared" si="83"/>
        <v>15.070054591307295</v>
      </c>
      <c r="H316">
        <v>151.64400000000001</v>
      </c>
      <c r="I316">
        <v>200.89500000000001</v>
      </c>
      <c r="J316">
        <v>11.038</v>
      </c>
      <c r="K316">
        <v>32.116</v>
      </c>
      <c r="L316">
        <v>0.46</v>
      </c>
      <c r="M316">
        <v>131.316</v>
      </c>
      <c r="N316">
        <v>228</v>
      </c>
      <c r="O316" t="s">
        <v>44</v>
      </c>
      <c r="P316" t="s">
        <v>45</v>
      </c>
      <c r="Q316">
        <v>1981</v>
      </c>
      <c r="R316">
        <v>2023</v>
      </c>
      <c r="S316">
        <v>42</v>
      </c>
      <c r="U316">
        <v>7.2788900319168584E-2</v>
      </c>
      <c r="V316">
        <v>2.7758706974381413E-2</v>
      </c>
      <c r="W316">
        <v>8.4056779067288062E-2</v>
      </c>
      <c r="X316">
        <v>1.3247804067421065</v>
      </c>
      <c r="Y316" t="s">
        <v>46</v>
      </c>
      <c r="Z316" t="s">
        <v>47</v>
      </c>
      <c r="AA316" s="1">
        <f>+AE316*[1]Valuta!$D$9</f>
        <v>1904.6016000000002</v>
      </c>
      <c r="AB316" s="1">
        <f>+AF316*[1]Valuta!$D$9</f>
        <v>0</v>
      </c>
      <c r="AC316" s="1">
        <f>+AG316*[1]Valuta!$D$9</f>
        <v>4197.1776</v>
      </c>
      <c r="AD316" s="1">
        <f t="shared" si="84"/>
        <v>6101.7791999999999</v>
      </c>
      <c r="AE316">
        <v>216</v>
      </c>
      <c r="AF316">
        <v>0</v>
      </c>
      <c r="AG316">
        <v>476</v>
      </c>
      <c r="AH316">
        <v>692</v>
      </c>
      <c r="AI316">
        <v>6.131226489483141</v>
      </c>
      <c r="AJ316">
        <v>3.7376696182833684</v>
      </c>
      <c r="AK316">
        <f t="shared" si="85"/>
        <v>15.070054591307295</v>
      </c>
      <c r="AL316">
        <f t="shared" si="86"/>
        <v>8.7163356797645033</v>
      </c>
      <c r="AM316" t="e">
        <f t="shared" si="87"/>
        <v>#NUM!</v>
      </c>
      <c r="AN316">
        <f t="shared" si="88"/>
        <v>7.5520281318309985</v>
      </c>
      <c r="AO316">
        <f t="shared" si="89"/>
        <v>0.31213872832369943</v>
      </c>
      <c r="AP316">
        <f t="shared" si="90"/>
        <v>0</v>
      </c>
      <c r="AQ316">
        <f t="shared" si="91"/>
        <v>0.68786127167630062</v>
      </c>
      <c r="AR316">
        <f>+MATCH(O316,'[1]Return t - CEO t - NO'!B109)</f>
        <v>1</v>
      </c>
    </row>
    <row r="317" spans="1:44" x14ac:dyDescent="0.25">
      <c r="A317" t="s">
        <v>181</v>
      </c>
      <c r="B317">
        <v>2020</v>
      </c>
      <c r="C317">
        <v>44196</v>
      </c>
      <c r="D317">
        <v>59141</v>
      </c>
      <c r="E317">
        <f>+D317</f>
        <v>59141</v>
      </c>
      <c r="F317">
        <f t="shared" si="82"/>
        <v>59141000</v>
      </c>
      <c r="G317">
        <f t="shared" si="83"/>
        <v>17.89543498127507</v>
      </c>
      <c r="H317">
        <v>27136</v>
      </c>
      <c r="I317">
        <v>19333</v>
      </c>
      <c r="J317">
        <v>8104</v>
      </c>
      <c r="K317">
        <v>8117</v>
      </c>
      <c r="L317">
        <v>0.186</v>
      </c>
      <c r="M317">
        <v>8531</v>
      </c>
      <c r="N317">
        <v>228</v>
      </c>
      <c r="O317" t="s">
        <v>182</v>
      </c>
      <c r="P317" t="s">
        <v>50</v>
      </c>
      <c r="Q317">
        <v>2000</v>
      </c>
      <c r="R317">
        <v>2023</v>
      </c>
      <c r="S317">
        <v>23</v>
      </c>
      <c r="U317">
        <v>0.29864386792452829</v>
      </c>
      <c r="V317">
        <v>0.13702845741532946</v>
      </c>
      <c r="W317">
        <v>0.94994725120150036</v>
      </c>
      <c r="X317">
        <v>0.71244840801886788</v>
      </c>
      <c r="Y317" t="s">
        <v>183</v>
      </c>
      <c r="Z317" t="s">
        <v>184</v>
      </c>
      <c r="AA317">
        <f t="shared" ref="AA317:AC320" si="102">+AE317*10</f>
        <v>3720</v>
      </c>
      <c r="AB317">
        <f t="shared" si="102"/>
        <v>2130</v>
      </c>
      <c r="AC317">
        <f t="shared" si="102"/>
        <v>250</v>
      </c>
      <c r="AD317">
        <f t="shared" si="84"/>
        <v>6100</v>
      </c>
      <c r="AE317">
        <v>372</v>
      </c>
      <c r="AF317">
        <v>213</v>
      </c>
      <c r="AG317">
        <v>25</v>
      </c>
      <c r="AH317">
        <v>610</v>
      </c>
      <c r="AI317">
        <v>5.2257466737132017</v>
      </c>
      <c r="AJ317">
        <v>3.1354942159291497</v>
      </c>
      <c r="AK317">
        <f t="shared" si="85"/>
        <v>17.89543498127507</v>
      </c>
      <c r="AL317">
        <f t="shared" si="86"/>
        <v>8.7160440501614023</v>
      </c>
      <c r="AM317">
        <f t="shared" si="87"/>
        <v>7.6638772587034705</v>
      </c>
      <c r="AN317">
        <f t="shared" si="88"/>
        <v>8.2214789472671921</v>
      </c>
      <c r="AO317">
        <f t="shared" si="89"/>
        <v>0.60983606557377046</v>
      </c>
      <c r="AP317">
        <f t="shared" si="90"/>
        <v>0.34918032786885245</v>
      </c>
      <c r="AQ317">
        <f t="shared" si="91"/>
        <v>4.0983606557377046E-2</v>
      </c>
      <c r="AR317" t="e">
        <f>+MATCH(O317,'[1]Return t - CEO t - NO'!B220)</f>
        <v>#N/A</v>
      </c>
    </row>
    <row r="318" spans="1:44" x14ac:dyDescent="0.25">
      <c r="A318" t="s">
        <v>193</v>
      </c>
      <c r="B318">
        <v>2018</v>
      </c>
      <c r="C318">
        <v>43465</v>
      </c>
      <c r="D318">
        <v>1618.1849999999999</v>
      </c>
      <c r="E318">
        <f>+D318</f>
        <v>1618.1849999999999</v>
      </c>
      <c r="F318">
        <f t="shared" si="82"/>
        <v>1618185</v>
      </c>
      <c r="G318">
        <f t="shared" si="83"/>
        <v>14.296815708754144</v>
      </c>
      <c r="H318">
        <v>374.40800000000002</v>
      </c>
      <c r="I318">
        <v>824.05200000000002</v>
      </c>
      <c r="J318">
        <v>23.315000000000001</v>
      </c>
      <c r="K318">
        <v>50.107999999999997</v>
      </c>
      <c r="L318">
        <v>0.376</v>
      </c>
      <c r="M318">
        <v>791.34400000000005</v>
      </c>
      <c r="N318">
        <v>228</v>
      </c>
      <c r="O318" t="s">
        <v>194</v>
      </c>
      <c r="P318" t="s">
        <v>50</v>
      </c>
      <c r="Q318">
        <v>1904</v>
      </c>
      <c r="R318">
        <v>2023</v>
      </c>
      <c r="S318">
        <v>119</v>
      </c>
      <c r="U318">
        <v>6.227163949488259E-2</v>
      </c>
      <c r="V318">
        <v>1.4408117736847147E-2</v>
      </c>
      <c r="W318">
        <v>2.9462534624638589E-2</v>
      </c>
      <c r="X318">
        <v>2.2009465609709196</v>
      </c>
      <c r="Y318" t="s">
        <v>101</v>
      </c>
      <c r="Z318" t="s">
        <v>102</v>
      </c>
      <c r="AA318">
        <f t="shared" si="102"/>
        <v>4790</v>
      </c>
      <c r="AB318">
        <f t="shared" si="102"/>
        <v>130</v>
      </c>
      <c r="AC318">
        <f t="shared" si="102"/>
        <v>1150</v>
      </c>
      <c r="AD318">
        <f t="shared" si="84"/>
        <v>6070</v>
      </c>
      <c r="AE318">
        <v>479</v>
      </c>
      <c r="AF318">
        <v>13</v>
      </c>
      <c r="AG318">
        <v>115</v>
      </c>
      <c r="AH318">
        <v>607</v>
      </c>
      <c r="AI318">
        <v>5.9295891433898946</v>
      </c>
      <c r="AJ318">
        <v>4.7791234931115296</v>
      </c>
      <c r="AK318">
        <f t="shared" si="85"/>
        <v>14.296815708754144</v>
      </c>
      <c r="AL318">
        <f t="shared" si="86"/>
        <v>8.7111138840535443</v>
      </c>
      <c r="AM318">
        <f t="shared" si="87"/>
        <v>4.8675344504555822</v>
      </c>
      <c r="AN318">
        <f t="shared" si="88"/>
        <v>8.4742856904049617</v>
      </c>
      <c r="AO318">
        <f t="shared" si="89"/>
        <v>0.78912685337726529</v>
      </c>
      <c r="AP318">
        <f t="shared" si="90"/>
        <v>2.1416803953871501E-2</v>
      </c>
      <c r="AQ318">
        <f t="shared" si="91"/>
        <v>0.18945634266886327</v>
      </c>
      <c r="AR318" t="e">
        <f>+MATCH(O318,'[1]Return t - CEO t - NO'!B126)</f>
        <v>#N/A</v>
      </c>
    </row>
    <row r="319" spans="1:44" x14ac:dyDescent="0.25">
      <c r="A319" t="s">
        <v>193</v>
      </c>
      <c r="B319">
        <v>2016</v>
      </c>
      <c r="C319">
        <v>42735</v>
      </c>
      <c r="D319">
        <v>1556.5889999999999</v>
      </c>
      <c r="E319">
        <f>+D319</f>
        <v>1556.5889999999999</v>
      </c>
      <c r="F319">
        <f t="shared" si="82"/>
        <v>1556589</v>
      </c>
      <c r="G319">
        <f t="shared" si="83"/>
        <v>14.258007446798658</v>
      </c>
      <c r="H319">
        <v>371.97500000000002</v>
      </c>
      <c r="I319">
        <v>811.01099999999997</v>
      </c>
      <c r="J319">
        <v>18.181000000000001</v>
      </c>
      <c r="K319">
        <v>43.206000000000003</v>
      </c>
      <c r="L319">
        <v>0.35899999999999999</v>
      </c>
      <c r="M319">
        <v>765.53</v>
      </c>
      <c r="N319">
        <v>228</v>
      </c>
      <c r="O319" t="s">
        <v>194</v>
      </c>
      <c r="P319" t="s">
        <v>50</v>
      </c>
      <c r="Q319">
        <v>1904</v>
      </c>
      <c r="R319">
        <v>2023</v>
      </c>
      <c r="S319">
        <v>119</v>
      </c>
      <c r="U319">
        <v>4.8876940654613885E-2</v>
      </c>
      <c r="V319">
        <v>1.1680026005580151E-2</v>
      </c>
      <c r="W319">
        <v>2.3749559128969474E-2</v>
      </c>
      <c r="X319">
        <v>2.1802836212111028</v>
      </c>
      <c r="Y319" t="s">
        <v>101</v>
      </c>
      <c r="Z319" t="s">
        <v>102</v>
      </c>
      <c r="AA319">
        <f t="shared" si="102"/>
        <v>4800</v>
      </c>
      <c r="AB319">
        <f t="shared" si="102"/>
        <v>0</v>
      </c>
      <c r="AC319">
        <f t="shared" si="102"/>
        <v>1240</v>
      </c>
      <c r="AD319">
        <f t="shared" si="84"/>
        <v>6040</v>
      </c>
      <c r="AE319">
        <v>480</v>
      </c>
      <c r="AF319">
        <v>0</v>
      </c>
      <c r="AG319">
        <v>124</v>
      </c>
      <c r="AH319">
        <v>604</v>
      </c>
      <c r="AI319">
        <v>5.8833223884882786</v>
      </c>
      <c r="AJ319">
        <v>4.7791234931115296</v>
      </c>
      <c r="AK319">
        <f t="shared" si="85"/>
        <v>14.258007446798658</v>
      </c>
      <c r="AL319">
        <f t="shared" si="86"/>
        <v>8.706159290928861</v>
      </c>
      <c r="AM319" t="e">
        <f t="shared" si="87"/>
        <v>#NUM!</v>
      </c>
      <c r="AN319">
        <f t="shared" si="88"/>
        <v>8.4763711968959825</v>
      </c>
      <c r="AO319">
        <f t="shared" si="89"/>
        <v>0.79470198675496684</v>
      </c>
      <c r="AP319">
        <f t="shared" si="90"/>
        <v>0</v>
      </c>
      <c r="AQ319">
        <f t="shared" si="91"/>
        <v>0.20529801324503311</v>
      </c>
      <c r="AR319" t="e">
        <f>+MATCH(O319,'[1]Return t - CEO t - NO'!B128)</f>
        <v>#N/A</v>
      </c>
    </row>
    <row r="320" spans="1:44" x14ac:dyDescent="0.25">
      <c r="A320" t="s">
        <v>185</v>
      </c>
      <c r="B320">
        <v>2021</v>
      </c>
      <c r="C320">
        <v>44561</v>
      </c>
      <c r="D320">
        <v>3534.8240000000001</v>
      </c>
      <c r="E320">
        <f>+D320</f>
        <v>3534.8240000000001</v>
      </c>
      <c r="F320">
        <f t="shared" si="82"/>
        <v>3534824</v>
      </c>
      <c r="G320">
        <f t="shared" si="83"/>
        <v>15.078174068237429</v>
      </c>
      <c r="H320">
        <v>1262.663</v>
      </c>
      <c r="I320">
        <v>969.178</v>
      </c>
      <c r="J320">
        <v>541.44899999999996</v>
      </c>
      <c r="K320">
        <v>877.82500000000005</v>
      </c>
      <c r="L320">
        <v>0.40100000000000002</v>
      </c>
      <c r="M320">
        <v>3097.096</v>
      </c>
      <c r="N320">
        <v>228</v>
      </c>
      <c r="O320" t="s">
        <v>186</v>
      </c>
      <c r="P320" t="s">
        <v>50</v>
      </c>
      <c r="Q320">
        <v>1937</v>
      </c>
      <c r="R320">
        <v>2023</v>
      </c>
      <c r="S320">
        <v>86</v>
      </c>
      <c r="U320">
        <v>0.42881513119494269</v>
      </c>
      <c r="V320">
        <v>0.15317566023089124</v>
      </c>
      <c r="W320">
        <v>0.17482473904586746</v>
      </c>
      <c r="X320">
        <v>0.76756664288095877</v>
      </c>
      <c r="Y320" t="s">
        <v>178</v>
      </c>
      <c r="Z320" t="s">
        <v>64</v>
      </c>
      <c r="AA320">
        <f t="shared" si="102"/>
        <v>3320</v>
      </c>
      <c r="AB320">
        <f t="shared" si="102"/>
        <v>2480</v>
      </c>
      <c r="AC320">
        <f t="shared" si="102"/>
        <v>240</v>
      </c>
      <c r="AD320">
        <f t="shared" si="84"/>
        <v>6040</v>
      </c>
      <c r="AE320">
        <v>332</v>
      </c>
      <c r="AF320">
        <v>248</v>
      </c>
      <c r="AG320">
        <v>24</v>
      </c>
      <c r="AH320">
        <v>604</v>
      </c>
      <c r="AI320">
        <v>5.9939614273065693</v>
      </c>
      <c r="AJ320">
        <v>4.4543472962535073</v>
      </c>
      <c r="AK320">
        <f t="shared" si="85"/>
        <v>15.078174068237429</v>
      </c>
      <c r="AL320">
        <f t="shared" si="86"/>
        <v>8.706159290928861</v>
      </c>
      <c r="AM320">
        <f t="shared" si="87"/>
        <v>7.8160138391590275</v>
      </c>
      <c r="AN320">
        <f t="shared" si="88"/>
        <v>8.1077200619105341</v>
      </c>
      <c r="AO320">
        <f t="shared" si="89"/>
        <v>0.54966887417218546</v>
      </c>
      <c r="AP320">
        <f t="shared" si="90"/>
        <v>0.41059602649006621</v>
      </c>
      <c r="AQ320">
        <f t="shared" si="91"/>
        <v>3.9735099337748346E-2</v>
      </c>
      <c r="AR320" t="e">
        <f>+MATCH(O320,'[1]Return t - CEO t - NO'!B323)</f>
        <v>#N/A</v>
      </c>
    </row>
    <row r="321" spans="1:44" x14ac:dyDescent="0.25">
      <c r="A321" t="s">
        <v>122</v>
      </c>
      <c r="B321">
        <v>2018</v>
      </c>
      <c r="C321">
        <v>43465</v>
      </c>
      <c r="D321">
        <v>125.057</v>
      </c>
      <c r="E321">
        <f>+D321*[1]Valuta!$D$8</f>
        <v>1086.8828927000002</v>
      </c>
      <c r="F321">
        <f t="shared" si="82"/>
        <v>1086882.8927000002</v>
      </c>
      <c r="G321">
        <f t="shared" si="83"/>
        <v>13.898824425892954</v>
      </c>
      <c r="H321">
        <v>46.311999999999998</v>
      </c>
      <c r="I321">
        <v>22.582999999999998</v>
      </c>
      <c r="J321">
        <v>-4.2290000000000001</v>
      </c>
      <c r="K321">
        <v>-0.66100000000000003</v>
      </c>
      <c r="L321">
        <v>3.1E-2</v>
      </c>
      <c r="M321">
        <v>12.09</v>
      </c>
      <c r="N321">
        <v>228</v>
      </c>
      <c r="O321" t="s">
        <v>123</v>
      </c>
      <c r="P321" t="s">
        <v>45</v>
      </c>
      <c r="Q321">
        <v>2009</v>
      </c>
      <c r="R321">
        <v>2023</v>
      </c>
      <c r="S321">
        <v>14</v>
      </c>
      <c r="U321">
        <v>-9.1315425807566075E-2</v>
      </c>
      <c r="V321">
        <v>-3.3816579639684305E-2</v>
      </c>
      <c r="W321">
        <v>-0.34979321753515302</v>
      </c>
      <c r="X321">
        <v>0.48762739678700984</v>
      </c>
      <c r="Y321" t="s">
        <v>71</v>
      </c>
      <c r="Z321" t="s">
        <v>72</v>
      </c>
      <c r="AA321" s="1">
        <f>+AE321*[1]Valuta!$D$8</f>
        <v>3259.1625000000004</v>
      </c>
      <c r="AB321" s="1">
        <f>+AF321*[1]Valuta!$D$8</f>
        <v>2337.9059000000002</v>
      </c>
      <c r="AC321" s="1">
        <f>+AG321*[1]Valuta!$D$8</f>
        <v>399.79060000000004</v>
      </c>
      <c r="AD321" s="1">
        <f t="shared" si="84"/>
        <v>5996.8590000000004</v>
      </c>
      <c r="AE321">
        <v>375</v>
      </c>
      <c r="AF321">
        <v>269</v>
      </c>
      <c r="AG321">
        <v>46</v>
      </c>
      <c r="AH321">
        <v>690</v>
      </c>
      <c r="AI321">
        <v>3.4339872044851463</v>
      </c>
      <c r="AJ321">
        <v>2.6390573296152584</v>
      </c>
      <c r="AK321">
        <f t="shared" si="85"/>
        <v>13.898824425892954</v>
      </c>
      <c r="AL321">
        <f t="shared" si="86"/>
        <v>8.6989911111362268</v>
      </c>
      <c r="AM321">
        <f t="shared" si="87"/>
        <v>7.7570108931467603</v>
      </c>
      <c r="AN321">
        <f t="shared" si="88"/>
        <v>8.0892255395153327</v>
      </c>
      <c r="AO321">
        <f t="shared" si="89"/>
        <v>0.54347826086956519</v>
      </c>
      <c r="AP321">
        <f t="shared" si="90"/>
        <v>0.3898550724637681</v>
      </c>
      <c r="AQ321">
        <f t="shared" si="91"/>
        <v>6.6666666666666666E-2</v>
      </c>
      <c r="AR321" t="e">
        <f>+MATCH(O321,'[1]Return t - CEO t - NO'!B485)</f>
        <v>#N/A</v>
      </c>
    </row>
    <row r="322" spans="1:44" x14ac:dyDescent="0.25">
      <c r="A322" t="s">
        <v>189</v>
      </c>
      <c r="B322">
        <v>2020</v>
      </c>
      <c r="C322">
        <v>44196</v>
      </c>
      <c r="D322">
        <v>7003</v>
      </c>
      <c r="E322">
        <f t="shared" ref="E322:E329" si="103">+D322</f>
        <v>7003</v>
      </c>
      <c r="F322">
        <f t="shared" ref="F322:F385" si="104">+E322*1000</f>
        <v>7003000</v>
      </c>
      <c r="G322">
        <f t="shared" ref="G322:G385" si="105">+LN(F322)</f>
        <v>15.761849186637654</v>
      </c>
      <c r="H322">
        <v>3668</v>
      </c>
      <c r="I322">
        <v>1381</v>
      </c>
      <c r="J322">
        <v>685</v>
      </c>
      <c r="K322">
        <v>1122</v>
      </c>
      <c r="L322">
        <v>1.091</v>
      </c>
      <c r="M322">
        <v>5227</v>
      </c>
      <c r="N322">
        <v>228</v>
      </c>
      <c r="O322" t="s">
        <v>190</v>
      </c>
      <c r="P322" t="s">
        <v>50</v>
      </c>
      <c r="Q322">
        <v>1889</v>
      </c>
      <c r="R322">
        <v>2023</v>
      </c>
      <c r="S322">
        <v>134</v>
      </c>
      <c r="U322">
        <v>0.18675027262813523</v>
      </c>
      <c r="V322">
        <v>9.7815222047693842E-2</v>
      </c>
      <c r="W322">
        <v>0.13105031566864359</v>
      </c>
      <c r="X322">
        <v>0.37649945474372953</v>
      </c>
      <c r="Y322" t="s">
        <v>101</v>
      </c>
      <c r="Z322" t="s">
        <v>102</v>
      </c>
      <c r="AA322">
        <f t="shared" ref="AA322:AC329" si="106">+AE322*10</f>
        <v>3760</v>
      </c>
      <c r="AB322">
        <f t="shared" si="106"/>
        <v>1030</v>
      </c>
      <c r="AC322">
        <f t="shared" si="106"/>
        <v>1050</v>
      </c>
      <c r="AD322">
        <f t="shared" ref="AD322:AD385" si="107">+SUM(AA322:AC322)</f>
        <v>5840</v>
      </c>
      <c r="AE322">
        <v>376</v>
      </c>
      <c r="AF322">
        <v>103</v>
      </c>
      <c r="AG322">
        <v>105</v>
      </c>
      <c r="AH322">
        <v>584</v>
      </c>
      <c r="AI322">
        <v>6.9948499858330706</v>
      </c>
      <c r="AJ322">
        <v>4.8978397999509111</v>
      </c>
      <c r="AK322">
        <f t="shared" ref="AK322:AK385" si="108">+G322</f>
        <v>15.761849186637654</v>
      </c>
      <c r="AL322">
        <f t="shared" ref="AL322:AL385" si="109">+LN(AD322)</f>
        <v>8.6724860758222722</v>
      </c>
      <c r="AM322">
        <f t="shared" ref="AM322:AM385" si="110">+LN(AB322)</f>
        <v>6.9373140812236818</v>
      </c>
      <c r="AN322">
        <f t="shared" ref="AN322:AN385" si="111">+LN(AA322)</f>
        <v>8.2321742363839405</v>
      </c>
      <c r="AO322">
        <f t="shared" ref="AO322:AO385" si="112">+AA322/AD322</f>
        <v>0.64383561643835618</v>
      </c>
      <c r="AP322">
        <f t="shared" ref="AP322:AP385" si="113">+AB322/AD322</f>
        <v>0.17636986301369864</v>
      </c>
      <c r="AQ322">
        <f t="shared" ref="AQ322:AQ385" si="114">+AC322/AD322</f>
        <v>0.1797945205479452</v>
      </c>
      <c r="AR322">
        <f>+MATCH(O322,'[1]Return t - CEO t - NO'!B132)</f>
        <v>1</v>
      </c>
    </row>
    <row r="323" spans="1:44" x14ac:dyDescent="0.25">
      <c r="A323" t="s">
        <v>166</v>
      </c>
      <c r="B323">
        <v>2020</v>
      </c>
      <c r="C323">
        <v>44196</v>
      </c>
      <c r="D323">
        <v>345.82</v>
      </c>
      <c r="E323">
        <f t="shared" si="103"/>
        <v>345.82</v>
      </c>
      <c r="F323">
        <f t="shared" si="104"/>
        <v>345820</v>
      </c>
      <c r="G323">
        <f t="shared" si="105"/>
        <v>12.753673687458781</v>
      </c>
      <c r="H323">
        <v>256.846</v>
      </c>
      <c r="I323">
        <v>29.231999999999999</v>
      </c>
      <c r="J323">
        <v>95.484999999999999</v>
      </c>
      <c r="K323">
        <v>118.626</v>
      </c>
      <c r="L323">
        <v>0.12</v>
      </c>
      <c r="M323">
        <v>356.20800000000003</v>
      </c>
      <c r="N323">
        <v>228</v>
      </c>
      <c r="O323" t="s">
        <v>167</v>
      </c>
      <c r="P323" t="s">
        <v>50</v>
      </c>
      <c r="Q323">
        <v>1984</v>
      </c>
      <c r="R323">
        <v>2023</v>
      </c>
      <c r="S323">
        <v>39</v>
      </c>
      <c r="U323">
        <v>0.37175973151226804</v>
      </c>
      <c r="V323">
        <v>0.27611185009542538</v>
      </c>
      <c r="W323">
        <v>0.26805967300004491</v>
      </c>
      <c r="X323">
        <v>0.11381138892565973</v>
      </c>
      <c r="Y323" t="s">
        <v>168</v>
      </c>
      <c r="Z323" t="s">
        <v>129</v>
      </c>
      <c r="AA323">
        <f t="shared" si="106"/>
        <v>2690</v>
      </c>
      <c r="AB323">
        <f t="shared" si="106"/>
        <v>3050</v>
      </c>
      <c r="AC323">
        <f t="shared" si="106"/>
        <v>90</v>
      </c>
      <c r="AD323">
        <f t="shared" si="107"/>
        <v>5830</v>
      </c>
      <c r="AE323">
        <v>269</v>
      </c>
      <c r="AF323">
        <v>305</v>
      </c>
      <c r="AG323">
        <v>9</v>
      </c>
      <c r="AH323">
        <v>583</v>
      </c>
      <c r="AI323">
        <v>4.7874917427820458</v>
      </c>
      <c r="AJ323">
        <v>3.6635616461296463</v>
      </c>
      <c r="AK323">
        <f t="shared" si="108"/>
        <v>12.753673687458781</v>
      </c>
      <c r="AL323">
        <f t="shared" si="109"/>
        <v>8.6707722793445381</v>
      </c>
      <c r="AM323">
        <f t="shared" si="110"/>
        <v>8.0228968696014569</v>
      </c>
      <c r="AN323">
        <f t="shared" si="111"/>
        <v>7.897296472595885</v>
      </c>
      <c r="AO323">
        <f t="shared" si="112"/>
        <v>0.46140651801029159</v>
      </c>
      <c r="AP323">
        <f t="shared" si="113"/>
        <v>0.52315608919382506</v>
      </c>
      <c r="AQ323">
        <f t="shared" si="114"/>
        <v>1.5437392795883362E-2</v>
      </c>
      <c r="AR323" t="e">
        <f>+MATCH(O323,'[1]Return t - CEO t - NO'!B356)</f>
        <v>#N/A</v>
      </c>
    </row>
    <row r="324" spans="1:44" x14ac:dyDescent="0.25">
      <c r="A324" t="s">
        <v>187</v>
      </c>
      <c r="B324">
        <v>2017</v>
      </c>
      <c r="C324">
        <v>43100</v>
      </c>
      <c r="D324">
        <v>35309</v>
      </c>
      <c r="E324">
        <f t="shared" si="103"/>
        <v>35309</v>
      </c>
      <c r="F324">
        <f t="shared" si="104"/>
        <v>35309000</v>
      </c>
      <c r="G324">
        <f t="shared" si="105"/>
        <v>17.379648446914466</v>
      </c>
      <c r="H324">
        <v>9787</v>
      </c>
      <c r="I324">
        <v>7361</v>
      </c>
      <c r="J324">
        <v>1994</v>
      </c>
      <c r="K324">
        <v>2913</v>
      </c>
      <c r="L324">
        <v>6.2290000000000001</v>
      </c>
      <c r="M324">
        <v>20797</v>
      </c>
      <c r="N324">
        <v>228</v>
      </c>
      <c r="O324" t="s">
        <v>188</v>
      </c>
      <c r="P324" t="s">
        <v>50</v>
      </c>
      <c r="Q324">
        <v>1981</v>
      </c>
      <c r="R324">
        <v>2023</v>
      </c>
      <c r="S324">
        <v>42</v>
      </c>
      <c r="T324">
        <v>39001</v>
      </c>
      <c r="U324">
        <v>0.20373965464391539</v>
      </c>
      <c r="V324">
        <v>5.6472853946585855E-2</v>
      </c>
      <c r="W324">
        <v>9.5879213348079056E-2</v>
      </c>
      <c r="X324">
        <v>0.75212015939511601</v>
      </c>
      <c r="Y324" t="s">
        <v>55</v>
      </c>
      <c r="Z324" t="s">
        <v>56</v>
      </c>
      <c r="AA324">
        <f t="shared" si="106"/>
        <v>3540</v>
      </c>
      <c r="AB324">
        <f t="shared" si="106"/>
        <v>2000</v>
      </c>
      <c r="AC324">
        <f t="shared" si="106"/>
        <v>280</v>
      </c>
      <c r="AD324">
        <f t="shared" si="107"/>
        <v>5820</v>
      </c>
      <c r="AE324">
        <v>354</v>
      </c>
      <c r="AF324">
        <v>200</v>
      </c>
      <c r="AG324">
        <v>28</v>
      </c>
      <c r="AH324">
        <v>582</v>
      </c>
      <c r="AI324">
        <v>8.7369710852541456</v>
      </c>
      <c r="AJ324">
        <v>3.7376696182833684</v>
      </c>
      <c r="AK324">
        <f t="shared" si="108"/>
        <v>17.379648446914466</v>
      </c>
      <c r="AL324">
        <f t="shared" si="109"/>
        <v>8.6690555407254841</v>
      </c>
      <c r="AM324">
        <f t="shared" si="110"/>
        <v>7.6009024595420822</v>
      </c>
      <c r="AN324">
        <f t="shared" si="111"/>
        <v>8.1718820061278201</v>
      </c>
      <c r="AO324">
        <f t="shared" si="112"/>
        <v>0.60824742268041232</v>
      </c>
      <c r="AP324">
        <f t="shared" si="113"/>
        <v>0.3436426116838488</v>
      </c>
      <c r="AQ324">
        <f t="shared" si="114"/>
        <v>4.8109965635738834E-2</v>
      </c>
      <c r="AR324">
        <f>+MATCH(O324,'[1]Return t - CEO t - NO'!B87)</f>
        <v>1</v>
      </c>
    </row>
    <row r="325" spans="1:44" x14ac:dyDescent="0.25">
      <c r="A325" t="s">
        <v>193</v>
      </c>
      <c r="B325">
        <v>2015</v>
      </c>
      <c r="C325">
        <v>42369</v>
      </c>
      <c r="D325">
        <v>1619.078</v>
      </c>
      <c r="E325">
        <f t="shared" si="103"/>
        <v>1619.078</v>
      </c>
      <c r="F325">
        <f t="shared" si="104"/>
        <v>1619078</v>
      </c>
      <c r="G325">
        <f t="shared" si="105"/>
        <v>14.29736740938684</v>
      </c>
      <c r="H325">
        <v>461.2</v>
      </c>
      <c r="I325">
        <v>344.04700000000003</v>
      </c>
      <c r="J325">
        <v>26.73</v>
      </c>
      <c r="K325">
        <v>53.027999999999999</v>
      </c>
      <c r="L325">
        <v>0.34100000000000003</v>
      </c>
      <c r="M325">
        <v>729.46400000000006</v>
      </c>
      <c r="N325">
        <v>228</v>
      </c>
      <c r="O325" t="s">
        <v>194</v>
      </c>
      <c r="P325" t="s">
        <v>50</v>
      </c>
      <c r="Q325">
        <v>1904</v>
      </c>
      <c r="R325">
        <v>2023</v>
      </c>
      <c r="S325">
        <v>119</v>
      </c>
      <c r="U325">
        <v>5.7957502168256722E-2</v>
      </c>
      <c r="V325">
        <v>1.6509396088391047E-2</v>
      </c>
      <c r="W325">
        <v>3.6643343605715972E-2</v>
      </c>
      <c r="X325">
        <v>0.74598222029488304</v>
      </c>
      <c r="Y325" t="s">
        <v>101</v>
      </c>
      <c r="Z325" t="s">
        <v>102</v>
      </c>
      <c r="AA325">
        <f t="shared" si="106"/>
        <v>4460</v>
      </c>
      <c r="AB325">
        <f t="shared" si="106"/>
        <v>370</v>
      </c>
      <c r="AC325">
        <f t="shared" si="106"/>
        <v>980</v>
      </c>
      <c r="AD325">
        <f t="shared" si="107"/>
        <v>5810</v>
      </c>
      <c r="AE325">
        <v>446</v>
      </c>
      <c r="AF325">
        <v>37</v>
      </c>
      <c r="AG325">
        <v>98</v>
      </c>
      <c r="AH325">
        <v>581</v>
      </c>
      <c r="AI325">
        <v>5.8318824772835169</v>
      </c>
      <c r="AJ325">
        <v>4.7791234931115296</v>
      </c>
      <c r="AK325">
        <f t="shared" si="108"/>
        <v>14.29736740938684</v>
      </c>
      <c r="AL325">
        <f t="shared" si="109"/>
        <v>8.6673358498459567</v>
      </c>
      <c r="AM325">
        <f t="shared" si="110"/>
        <v>5.9135030056382698</v>
      </c>
      <c r="AN325">
        <f t="shared" si="111"/>
        <v>8.4029040450141093</v>
      </c>
      <c r="AO325">
        <f t="shared" si="112"/>
        <v>0.76764199655765919</v>
      </c>
      <c r="AP325">
        <f t="shared" si="113"/>
        <v>6.3683304647160072E-2</v>
      </c>
      <c r="AQ325">
        <f t="shared" si="114"/>
        <v>0.16867469879518071</v>
      </c>
      <c r="AR325" t="e">
        <f>+MATCH(O325,'[1]Return t - CEO t - NO'!B129)</f>
        <v>#N/A</v>
      </c>
    </row>
    <row r="326" spans="1:44" x14ac:dyDescent="0.25">
      <c r="A326" t="s">
        <v>181</v>
      </c>
      <c r="B326">
        <v>2015</v>
      </c>
      <c r="C326">
        <v>42369</v>
      </c>
      <c r="D326">
        <v>33619</v>
      </c>
      <c r="E326">
        <f t="shared" si="103"/>
        <v>33619</v>
      </c>
      <c r="F326">
        <f t="shared" si="104"/>
        <v>33619000</v>
      </c>
      <c r="G326">
        <f t="shared" si="105"/>
        <v>17.330601941302493</v>
      </c>
      <c r="H326">
        <v>12994</v>
      </c>
      <c r="I326">
        <v>12108</v>
      </c>
      <c r="J326">
        <v>3528</v>
      </c>
      <c r="K326">
        <v>3546</v>
      </c>
      <c r="L326">
        <v>0.16300000000000001</v>
      </c>
      <c r="M326">
        <v>4105</v>
      </c>
      <c r="N326">
        <v>228</v>
      </c>
      <c r="O326" t="s">
        <v>182</v>
      </c>
      <c r="P326" t="s">
        <v>50</v>
      </c>
      <c r="Q326">
        <v>2000</v>
      </c>
      <c r="R326">
        <v>2023</v>
      </c>
      <c r="S326">
        <v>23</v>
      </c>
      <c r="U326">
        <v>0.27150992765891951</v>
      </c>
      <c r="V326">
        <v>0.10494065855617359</v>
      </c>
      <c r="W326">
        <v>0.85943970767356881</v>
      </c>
      <c r="X326">
        <v>0.93181468370016929</v>
      </c>
      <c r="Y326" t="s">
        <v>183</v>
      </c>
      <c r="Z326" t="s">
        <v>184</v>
      </c>
      <c r="AA326">
        <f t="shared" si="106"/>
        <v>3860</v>
      </c>
      <c r="AB326">
        <f t="shared" si="106"/>
        <v>1560</v>
      </c>
      <c r="AC326">
        <f t="shared" si="106"/>
        <v>390</v>
      </c>
      <c r="AD326">
        <f t="shared" si="107"/>
        <v>5810</v>
      </c>
      <c r="AE326">
        <v>386</v>
      </c>
      <c r="AF326">
        <v>156</v>
      </c>
      <c r="AG326">
        <v>39</v>
      </c>
      <c r="AH326">
        <v>581</v>
      </c>
      <c r="AI326">
        <v>5.0937502008067623</v>
      </c>
      <c r="AJ326">
        <v>3.1354942159291497</v>
      </c>
      <c r="AK326">
        <f t="shared" si="108"/>
        <v>17.330601941302493</v>
      </c>
      <c r="AL326">
        <f t="shared" si="109"/>
        <v>8.6673358498459567</v>
      </c>
      <c r="AM326">
        <f t="shared" si="110"/>
        <v>7.352441100243583</v>
      </c>
      <c r="AN326">
        <f t="shared" si="111"/>
        <v>8.258422462458876</v>
      </c>
      <c r="AO326">
        <f t="shared" si="112"/>
        <v>0.66437177280550774</v>
      </c>
      <c r="AP326">
        <f t="shared" si="113"/>
        <v>0.26850258175559383</v>
      </c>
      <c r="AQ326">
        <f t="shared" si="114"/>
        <v>6.7125645438898457E-2</v>
      </c>
      <c r="AR326" t="e">
        <f>+MATCH(O326,'[1]Return t - CEO t - NO'!B225)</f>
        <v>#N/A</v>
      </c>
    </row>
    <row r="327" spans="1:44" x14ac:dyDescent="0.25">
      <c r="A327" t="s">
        <v>203</v>
      </c>
      <c r="B327">
        <v>2022</v>
      </c>
      <c r="C327">
        <v>44926</v>
      </c>
      <c r="D327">
        <v>3010.0540000000001</v>
      </c>
      <c r="E327">
        <f t="shared" si="103"/>
        <v>3010.0540000000001</v>
      </c>
      <c r="F327">
        <f t="shared" si="104"/>
        <v>3010054</v>
      </c>
      <c r="G327">
        <f t="shared" si="105"/>
        <v>14.91746857676347</v>
      </c>
      <c r="H327">
        <v>992.44799999999998</v>
      </c>
      <c r="I327">
        <v>570.91099999999994</v>
      </c>
      <c r="J327">
        <v>404.21800000000002</v>
      </c>
      <c r="K327">
        <v>611.22400000000005</v>
      </c>
      <c r="L327">
        <v>3.0430000000000001</v>
      </c>
      <c r="M327">
        <v>4189.2259999999997</v>
      </c>
      <c r="N327">
        <v>228</v>
      </c>
      <c r="O327" t="s">
        <v>204</v>
      </c>
      <c r="P327" t="s">
        <v>50</v>
      </c>
      <c r="Q327">
        <v>1908</v>
      </c>
      <c r="R327">
        <v>2023</v>
      </c>
      <c r="S327">
        <v>115</v>
      </c>
      <c r="U327">
        <v>0.4072938834074934</v>
      </c>
      <c r="V327">
        <v>0.13428928517561478</v>
      </c>
      <c r="W327">
        <v>9.6489900521003175E-2</v>
      </c>
      <c r="X327">
        <v>0.57525532823885983</v>
      </c>
      <c r="Y327" t="s">
        <v>205</v>
      </c>
      <c r="Z327" t="s">
        <v>47</v>
      </c>
      <c r="AA327">
        <f t="shared" si="106"/>
        <v>3990</v>
      </c>
      <c r="AB327">
        <f t="shared" si="106"/>
        <v>1620</v>
      </c>
      <c r="AC327">
        <f t="shared" si="106"/>
        <v>170</v>
      </c>
      <c r="AD327">
        <f t="shared" si="107"/>
        <v>5780</v>
      </c>
      <c r="AE327">
        <v>399</v>
      </c>
      <c r="AF327">
        <v>162</v>
      </c>
      <c r="AG327">
        <v>17</v>
      </c>
      <c r="AH327">
        <v>578</v>
      </c>
      <c r="AI327">
        <v>8.0205991498969702</v>
      </c>
      <c r="AJ327">
        <v>4.7449321283632502</v>
      </c>
      <c r="AK327">
        <f t="shared" si="108"/>
        <v>14.91746857676347</v>
      </c>
      <c r="AL327">
        <f t="shared" si="109"/>
        <v>8.6621589616664227</v>
      </c>
      <c r="AM327">
        <f t="shared" si="110"/>
        <v>7.3901814282264295</v>
      </c>
      <c r="AN327">
        <f t="shared" si="111"/>
        <v>8.2915465098839096</v>
      </c>
      <c r="AO327">
        <f t="shared" si="112"/>
        <v>0.69031141868512114</v>
      </c>
      <c r="AP327">
        <f t="shared" si="113"/>
        <v>0.28027681660899656</v>
      </c>
      <c r="AQ327">
        <f t="shared" si="114"/>
        <v>2.9411764705882353E-2</v>
      </c>
      <c r="AR327" t="e">
        <f>+MATCH(O327,'[1]Return t - CEO t - NO'!B378)</f>
        <v>#N/A</v>
      </c>
    </row>
    <row r="328" spans="1:44" x14ac:dyDescent="0.25">
      <c r="A328" t="s">
        <v>181</v>
      </c>
      <c r="B328">
        <v>2016</v>
      </c>
      <c r="C328">
        <v>42735</v>
      </c>
      <c r="D328">
        <v>38890</v>
      </c>
      <c r="E328">
        <f t="shared" si="103"/>
        <v>38890</v>
      </c>
      <c r="F328">
        <f t="shared" si="104"/>
        <v>38890000</v>
      </c>
      <c r="G328">
        <f t="shared" si="105"/>
        <v>17.476247706131929</v>
      </c>
      <c r="H328">
        <v>14732</v>
      </c>
      <c r="I328">
        <v>14755</v>
      </c>
      <c r="J328">
        <v>3741</v>
      </c>
      <c r="K328">
        <v>3750</v>
      </c>
      <c r="L328">
        <v>0.159</v>
      </c>
      <c r="M328">
        <v>4143</v>
      </c>
      <c r="N328">
        <v>228</v>
      </c>
      <c r="O328" t="s">
        <v>182</v>
      </c>
      <c r="P328" t="s">
        <v>50</v>
      </c>
      <c r="Q328">
        <v>2000</v>
      </c>
      <c r="R328">
        <v>2023</v>
      </c>
      <c r="S328">
        <v>23</v>
      </c>
      <c r="U328">
        <v>0.25393700787401574</v>
      </c>
      <c r="V328">
        <v>9.619439444587298E-2</v>
      </c>
      <c r="W328">
        <v>0.90296886314265024</v>
      </c>
      <c r="X328">
        <v>1.0015612272603855</v>
      </c>
      <c r="Y328" t="s">
        <v>183</v>
      </c>
      <c r="Z328" t="s">
        <v>184</v>
      </c>
      <c r="AA328">
        <f t="shared" si="106"/>
        <v>3470</v>
      </c>
      <c r="AB328">
        <f t="shared" si="106"/>
        <v>2060</v>
      </c>
      <c r="AC328">
        <f t="shared" si="106"/>
        <v>240</v>
      </c>
      <c r="AD328">
        <f t="shared" si="107"/>
        <v>5770</v>
      </c>
      <c r="AE328">
        <v>347</v>
      </c>
      <c r="AF328">
        <v>206</v>
      </c>
      <c r="AG328">
        <v>24</v>
      </c>
      <c r="AH328">
        <v>577</v>
      </c>
      <c r="AI328">
        <v>5.0689042022202315</v>
      </c>
      <c r="AJ328">
        <v>3.1354942159291497</v>
      </c>
      <c r="AK328">
        <f t="shared" si="108"/>
        <v>17.476247706131929</v>
      </c>
      <c r="AL328">
        <f t="shared" si="109"/>
        <v>8.6604273595021457</v>
      </c>
      <c r="AM328">
        <f t="shared" si="110"/>
        <v>7.6304612617836272</v>
      </c>
      <c r="AN328">
        <f t="shared" si="111"/>
        <v>8.1519098729409052</v>
      </c>
      <c r="AO328">
        <f t="shared" si="112"/>
        <v>0.60138648180242638</v>
      </c>
      <c r="AP328">
        <f t="shared" si="113"/>
        <v>0.35701906412478335</v>
      </c>
      <c r="AQ328">
        <f t="shared" si="114"/>
        <v>4.1594454072790298E-2</v>
      </c>
      <c r="AR328" t="e">
        <f>+MATCH(O328,'[1]Return t - CEO t - NO'!B224)</f>
        <v>#N/A</v>
      </c>
    </row>
    <row r="329" spans="1:44" x14ac:dyDescent="0.25">
      <c r="A329" t="s">
        <v>199</v>
      </c>
      <c r="B329">
        <v>2021</v>
      </c>
      <c r="C329">
        <v>44561</v>
      </c>
      <c r="D329">
        <v>17315</v>
      </c>
      <c r="E329">
        <f t="shared" si="103"/>
        <v>17315</v>
      </c>
      <c r="F329">
        <f t="shared" si="104"/>
        <v>17315000</v>
      </c>
      <c r="G329">
        <f t="shared" si="105"/>
        <v>16.667083735818661</v>
      </c>
      <c r="H329">
        <v>2848</v>
      </c>
      <c r="I329">
        <v>1396</v>
      </c>
      <c r="J329">
        <v>1373</v>
      </c>
      <c r="K329">
        <v>2280</v>
      </c>
      <c r="L329">
        <v>7.7190000000000003</v>
      </c>
      <c r="M329">
        <v>37592</v>
      </c>
      <c r="N329">
        <v>228</v>
      </c>
      <c r="O329" t="s">
        <v>200</v>
      </c>
      <c r="P329" t="s">
        <v>50</v>
      </c>
      <c r="Q329">
        <v>1936</v>
      </c>
      <c r="R329">
        <v>2023</v>
      </c>
      <c r="S329">
        <v>87</v>
      </c>
      <c r="U329">
        <v>0.4820926966292135</v>
      </c>
      <c r="V329">
        <v>7.9295408605255566E-2</v>
      </c>
      <c r="W329">
        <v>3.6523728452862309E-2</v>
      </c>
      <c r="X329">
        <v>0.4901685393258427</v>
      </c>
      <c r="Y329" t="s">
        <v>51</v>
      </c>
      <c r="Z329" t="s">
        <v>47</v>
      </c>
      <c r="AA329">
        <f t="shared" si="106"/>
        <v>4320</v>
      </c>
      <c r="AB329">
        <f t="shared" si="106"/>
        <v>1300</v>
      </c>
      <c r="AC329">
        <f t="shared" si="106"/>
        <v>150</v>
      </c>
      <c r="AD329">
        <f t="shared" si="107"/>
        <v>5770</v>
      </c>
      <c r="AE329">
        <v>432</v>
      </c>
      <c r="AF329">
        <v>130</v>
      </c>
      <c r="AG329">
        <v>15</v>
      </c>
      <c r="AH329">
        <v>577</v>
      </c>
      <c r="AI329">
        <v>8.9514401009498545</v>
      </c>
      <c r="AJ329">
        <v>4.4659081186545837</v>
      </c>
      <c r="AK329">
        <f t="shared" si="108"/>
        <v>16.667083735818661</v>
      </c>
      <c r="AL329">
        <f t="shared" si="109"/>
        <v>8.6604273595021457</v>
      </c>
      <c r="AM329">
        <f t="shared" si="110"/>
        <v>7.1701195434496281</v>
      </c>
      <c r="AN329">
        <f t="shared" si="111"/>
        <v>8.3710106812381557</v>
      </c>
      <c r="AO329">
        <f t="shared" si="112"/>
        <v>0.74870017331022531</v>
      </c>
      <c r="AP329">
        <f t="shared" si="113"/>
        <v>0.22530329289428075</v>
      </c>
      <c r="AQ329">
        <f t="shared" si="114"/>
        <v>2.5996533795493933E-2</v>
      </c>
      <c r="AR329" t="e">
        <f>+MATCH(O329,'[1]Return t - CEO t - NO'!B658)</f>
        <v>#N/A</v>
      </c>
    </row>
    <row r="330" spans="1:44" x14ac:dyDescent="0.25">
      <c r="A330" t="s">
        <v>117</v>
      </c>
      <c r="B330">
        <v>2016</v>
      </c>
      <c r="C330">
        <v>42735</v>
      </c>
      <c r="D330">
        <v>2708.1120000000001</v>
      </c>
      <c r="E330">
        <f>+D330*[1]Valuta!$E$6</f>
        <v>24607.259687999998</v>
      </c>
      <c r="F330">
        <f t="shared" si="104"/>
        <v>24607259.687999997</v>
      </c>
      <c r="G330">
        <f t="shared" si="105"/>
        <v>17.018552066634708</v>
      </c>
      <c r="H330">
        <v>1749.989</v>
      </c>
      <c r="I330">
        <v>240.601</v>
      </c>
      <c r="J330">
        <v>-94.207999999999998</v>
      </c>
      <c r="K330">
        <v>-64.399000000000001</v>
      </c>
      <c r="L330">
        <v>0.85</v>
      </c>
      <c r="M330">
        <v>358.334</v>
      </c>
      <c r="N330">
        <v>228</v>
      </c>
      <c r="O330" t="s">
        <v>118</v>
      </c>
      <c r="P330" t="s">
        <v>119</v>
      </c>
      <c r="Q330">
        <v>2015</v>
      </c>
      <c r="R330">
        <v>2023</v>
      </c>
      <c r="S330">
        <v>8</v>
      </c>
      <c r="U330">
        <v>-5.3833481239024927E-2</v>
      </c>
      <c r="V330">
        <v>-3.4787335235765729E-2</v>
      </c>
      <c r="W330">
        <v>-0.26290555738500954</v>
      </c>
      <c r="X330">
        <v>0.13748714991922806</v>
      </c>
      <c r="Y330" t="s">
        <v>92</v>
      </c>
      <c r="Z330" t="s">
        <v>84</v>
      </c>
      <c r="AA330">
        <f>+AE330*[1]Valuta!$E$6</f>
        <v>3934.4544999999998</v>
      </c>
      <c r="AB330">
        <f>+AF330*[1]Valuta!$E$6</f>
        <v>1708.2619999999999</v>
      </c>
      <c r="AC330">
        <f>+AG330*[1]Valuta!$E$6</f>
        <v>18.172999999999998</v>
      </c>
      <c r="AD330">
        <f t="shared" si="107"/>
        <v>5660.8894999999993</v>
      </c>
      <c r="AE330">
        <v>433</v>
      </c>
      <c r="AF330">
        <v>188</v>
      </c>
      <c r="AG330">
        <v>2</v>
      </c>
      <c r="AH330">
        <v>623</v>
      </c>
      <c r="AI330">
        <v>6.7452363494843626</v>
      </c>
      <c r="AJ330">
        <v>2.0794415416798357</v>
      </c>
      <c r="AK330">
        <f t="shared" si="108"/>
        <v>17.018552066634708</v>
      </c>
      <c r="AL330">
        <f t="shared" si="109"/>
        <v>8.6413363143266313</v>
      </c>
      <c r="AM330">
        <f t="shared" si="110"/>
        <v>7.4432317583691283</v>
      </c>
      <c r="AN330">
        <f t="shared" si="111"/>
        <v>8.2775275235416679</v>
      </c>
      <c r="AO330">
        <f t="shared" si="112"/>
        <v>0.695024077046549</v>
      </c>
      <c r="AP330">
        <f t="shared" si="113"/>
        <v>0.30176565008025685</v>
      </c>
      <c r="AQ330">
        <f t="shared" si="114"/>
        <v>3.2102728731942215E-3</v>
      </c>
      <c r="AR330">
        <f>+MATCH(O330,'[1]Return t - CEO t - NO'!B96)</f>
        <v>1</v>
      </c>
    </row>
    <row r="331" spans="1:44" x14ac:dyDescent="0.25">
      <c r="A331" t="s">
        <v>203</v>
      </c>
      <c r="B331">
        <v>2021</v>
      </c>
      <c r="C331">
        <v>44561</v>
      </c>
      <c r="D331">
        <v>3032.931</v>
      </c>
      <c r="E331">
        <f>+D331</f>
        <v>3032.931</v>
      </c>
      <c r="F331">
        <f t="shared" si="104"/>
        <v>3032931</v>
      </c>
      <c r="G331">
        <f t="shared" si="105"/>
        <v>14.925040036659219</v>
      </c>
      <c r="H331">
        <v>850.12300000000005</v>
      </c>
      <c r="I331">
        <v>870.77099999999996</v>
      </c>
      <c r="J331">
        <v>348.108</v>
      </c>
      <c r="K331">
        <v>542.08799999999997</v>
      </c>
      <c r="L331">
        <v>2.8820000000000001</v>
      </c>
      <c r="M331">
        <v>3803.7359999999999</v>
      </c>
      <c r="N331">
        <v>228</v>
      </c>
      <c r="O331" t="s">
        <v>204</v>
      </c>
      <c r="P331" t="s">
        <v>50</v>
      </c>
      <c r="Q331">
        <v>1908</v>
      </c>
      <c r="R331">
        <v>2023</v>
      </c>
      <c r="S331">
        <v>115</v>
      </c>
      <c r="U331">
        <v>0.4094795694270123</v>
      </c>
      <c r="V331">
        <v>0.11477610272043776</v>
      </c>
      <c r="W331">
        <v>9.1517392374234174E-2</v>
      </c>
      <c r="X331">
        <v>1.0242882500532275</v>
      </c>
      <c r="Y331" t="s">
        <v>205</v>
      </c>
      <c r="Z331" t="s">
        <v>47</v>
      </c>
      <c r="AA331">
        <f t="shared" ref="AA331:AC332" si="115">+AE331*10</f>
        <v>3760</v>
      </c>
      <c r="AB331">
        <f t="shared" si="115"/>
        <v>1670</v>
      </c>
      <c r="AC331">
        <f t="shared" si="115"/>
        <v>180</v>
      </c>
      <c r="AD331">
        <f t="shared" si="107"/>
        <v>5610</v>
      </c>
      <c r="AE331">
        <v>376</v>
      </c>
      <c r="AF331">
        <v>167</v>
      </c>
      <c r="AG331">
        <v>18</v>
      </c>
      <c r="AH331">
        <v>561</v>
      </c>
      <c r="AI331">
        <v>7.9662397765594672</v>
      </c>
      <c r="AJ331">
        <v>4.7449321283632502</v>
      </c>
      <c r="AK331">
        <f t="shared" si="108"/>
        <v>14.925040036659219</v>
      </c>
      <c r="AL331">
        <f t="shared" si="109"/>
        <v>8.6323059985167419</v>
      </c>
      <c r="AM331">
        <f t="shared" si="110"/>
        <v>7.4205789054108005</v>
      </c>
      <c r="AN331">
        <f t="shared" si="111"/>
        <v>8.2321742363839405</v>
      </c>
      <c r="AO331">
        <f t="shared" si="112"/>
        <v>0.67023172905525852</v>
      </c>
      <c r="AP331">
        <f t="shared" si="113"/>
        <v>0.29768270944741532</v>
      </c>
      <c r="AQ331">
        <f t="shared" si="114"/>
        <v>3.2085561497326207E-2</v>
      </c>
      <c r="AR331" t="e">
        <f>+MATCH(O331,'[1]Return t - CEO t - NO'!B379)</f>
        <v>#N/A</v>
      </c>
    </row>
    <row r="332" spans="1:44" x14ac:dyDescent="0.25">
      <c r="A332" t="s">
        <v>57</v>
      </c>
      <c r="B332">
        <v>2018</v>
      </c>
      <c r="C332">
        <v>43465</v>
      </c>
      <c r="D332">
        <v>2616.3429999999998</v>
      </c>
      <c r="E332">
        <f>+D332</f>
        <v>2616.3429999999998</v>
      </c>
      <c r="F332">
        <f t="shared" si="104"/>
        <v>2616343</v>
      </c>
      <c r="G332">
        <f t="shared" si="105"/>
        <v>14.777288099172198</v>
      </c>
      <c r="H332">
        <v>1540.0630000000001</v>
      </c>
      <c r="I332">
        <v>516.16300000000001</v>
      </c>
      <c r="J332">
        <v>49.039000000000001</v>
      </c>
      <c r="K332">
        <v>125.971</v>
      </c>
      <c r="L332">
        <v>0.92</v>
      </c>
      <c r="M332">
        <v>1486.52</v>
      </c>
      <c r="N332">
        <v>228</v>
      </c>
      <c r="O332" t="s">
        <v>58</v>
      </c>
      <c r="P332" t="s">
        <v>50</v>
      </c>
      <c r="Q332">
        <v>2000</v>
      </c>
      <c r="R332">
        <v>2023</v>
      </c>
      <c r="S332">
        <v>23</v>
      </c>
      <c r="U332">
        <v>3.1842203857894123E-2</v>
      </c>
      <c r="V332">
        <v>1.8743337551689516E-2</v>
      </c>
      <c r="W332">
        <v>3.2989128972364987E-2</v>
      </c>
      <c r="X332">
        <v>0.33515706824980535</v>
      </c>
      <c r="Y332" t="s">
        <v>51</v>
      </c>
      <c r="Z332" t="s">
        <v>47</v>
      </c>
      <c r="AA332">
        <f t="shared" si="115"/>
        <v>3510</v>
      </c>
      <c r="AB332">
        <f t="shared" si="115"/>
        <v>1920</v>
      </c>
      <c r="AC332">
        <f t="shared" si="115"/>
        <v>170</v>
      </c>
      <c r="AD332">
        <f t="shared" si="107"/>
        <v>5600</v>
      </c>
      <c r="AE332">
        <v>351</v>
      </c>
      <c r="AF332">
        <v>192</v>
      </c>
      <c r="AG332">
        <v>17</v>
      </c>
      <c r="AH332">
        <v>560</v>
      </c>
      <c r="AI332">
        <v>6.8243736700430864</v>
      </c>
      <c r="AJ332">
        <v>3.1354942159291497</v>
      </c>
      <c r="AK332">
        <f t="shared" si="108"/>
        <v>14.777288099172198</v>
      </c>
      <c r="AL332">
        <f t="shared" si="109"/>
        <v>8.6305218767232414</v>
      </c>
      <c r="AM332">
        <f t="shared" si="110"/>
        <v>7.5600804650218274</v>
      </c>
      <c r="AN332">
        <f t="shared" si="111"/>
        <v>8.1633713164599122</v>
      </c>
      <c r="AO332">
        <f t="shared" si="112"/>
        <v>0.62678571428571428</v>
      </c>
      <c r="AP332">
        <f t="shared" si="113"/>
        <v>0.34285714285714286</v>
      </c>
      <c r="AQ332">
        <f t="shared" si="114"/>
        <v>3.0357142857142857E-2</v>
      </c>
      <c r="AR332" t="e">
        <f>+MATCH(O332,'[1]Return t - CEO t - NO'!B294)</f>
        <v>#N/A</v>
      </c>
    </row>
    <row r="333" spans="1:44" x14ac:dyDescent="0.25">
      <c r="A333" t="s">
        <v>164</v>
      </c>
      <c r="B333">
        <v>2022</v>
      </c>
      <c r="C333">
        <v>44926</v>
      </c>
      <c r="D333">
        <v>29.015999999999998</v>
      </c>
      <c r="E333">
        <f>+D333*[1]Valuta!$D$12</f>
        <v>287.44990559999997</v>
      </c>
      <c r="F333">
        <f t="shared" si="104"/>
        <v>287449.90559999994</v>
      </c>
      <c r="G333">
        <f t="shared" si="105"/>
        <v>12.568803882646442</v>
      </c>
      <c r="H333">
        <v>22.841000000000001</v>
      </c>
      <c r="I333">
        <v>1.1419999999999999</v>
      </c>
      <c r="J333">
        <v>-31.37</v>
      </c>
      <c r="K333">
        <v>-30.018000000000001</v>
      </c>
      <c r="L333">
        <v>0.104</v>
      </c>
      <c r="M333">
        <v>4.0919999999999996</v>
      </c>
      <c r="N333">
        <v>228</v>
      </c>
      <c r="O333" t="s">
        <v>165</v>
      </c>
      <c r="P333" t="s">
        <v>45</v>
      </c>
      <c r="Q333">
        <v>1996</v>
      </c>
      <c r="R333">
        <v>2023</v>
      </c>
      <c r="S333">
        <v>27</v>
      </c>
      <c r="T333">
        <v>44256</v>
      </c>
      <c r="U333">
        <v>-1.3734074690249989</v>
      </c>
      <c r="V333">
        <v>-1.081127653708299</v>
      </c>
      <c r="W333">
        <v>-7.6661779081133927</v>
      </c>
      <c r="X333">
        <v>4.9997810953986248E-2</v>
      </c>
      <c r="Y333" t="s">
        <v>98</v>
      </c>
      <c r="Z333" t="s">
        <v>68</v>
      </c>
      <c r="AA333" s="1">
        <f>+AE333*[1]Valuta!$D$12</f>
        <v>3962.64</v>
      </c>
      <c r="AB333" s="1">
        <f>+AF333*[1]Valuta!$D$12</f>
        <v>1377.0174</v>
      </c>
      <c r="AC333" s="1">
        <f>+AG333*[1]Valuta!$D$12</f>
        <v>257.57159999999999</v>
      </c>
      <c r="AD333" s="1">
        <f t="shared" si="107"/>
        <v>5597.2290000000003</v>
      </c>
      <c r="AE333">
        <v>400</v>
      </c>
      <c r="AF333">
        <v>139</v>
      </c>
      <c r="AG333">
        <v>26</v>
      </c>
      <c r="AH333">
        <v>565</v>
      </c>
      <c r="AI333">
        <v>4.6443908991413725</v>
      </c>
      <c r="AJ333">
        <v>3.2958368660043291</v>
      </c>
      <c r="AK333">
        <f t="shared" si="108"/>
        <v>12.568803882646442</v>
      </c>
      <c r="AL333">
        <f t="shared" si="109"/>
        <v>8.6300269328301464</v>
      </c>
      <c r="AM333">
        <f t="shared" si="110"/>
        <v>7.2276751348143966</v>
      </c>
      <c r="AN333">
        <f t="shared" si="111"/>
        <v>8.2846657487916868</v>
      </c>
      <c r="AO333">
        <f t="shared" si="112"/>
        <v>0.70796460176991149</v>
      </c>
      <c r="AP333">
        <f t="shared" si="113"/>
        <v>0.24601769911504423</v>
      </c>
      <c r="AQ333">
        <f t="shared" si="114"/>
        <v>4.6017699115044247E-2</v>
      </c>
      <c r="AR333" t="e">
        <f>+MATCH(O333,'[1]Return t - CEO t - NO'!B298)</f>
        <v>#N/A</v>
      </c>
    </row>
    <row r="334" spans="1:44" x14ac:dyDescent="0.25">
      <c r="A334" t="s">
        <v>57</v>
      </c>
      <c r="B334">
        <v>2015</v>
      </c>
      <c r="C334">
        <v>42369</v>
      </c>
      <c r="D334">
        <v>1180.789</v>
      </c>
      <c r="E334">
        <f>+D334</f>
        <v>1180.789</v>
      </c>
      <c r="F334">
        <f t="shared" si="104"/>
        <v>1180789</v>
      </c>
      <c r="G334">
        <f t="shared" si="105"/>
        <v>13.981693417066797</v>
      </c>
      <c r="H334">
        <v>470.13799999999998</v>
      </c>
      <c r="I334">
        <v>382.86799999999999</v>
      </c>
      <c r="J334">
        <v>44.904000000000003</v>
      </c>
      <c r="K334">
        <v>94.02</v>
      </c>
      <c r="L334">
        <v>0.42799999999999999</v>
      </c>
      <c r="M334">
        <v>1443.873</v>
      </c>
      <c r="N334">
        <v>228</v>
      </c>
      <c r="O334" t="s">
        <v>58</v>
      </c>
      <c r="P334" t="s">
        <v>50</v>
      </c>
      <c r="Q334">
        <v>2000</v>
      </c>
      <c r="R334">
        <v>2023</v>
      </c>
      <c r="S334">
        <v>23</v>
      </c>
      <c r="U334">
        <v>9.5512381470972366E-2</v>
      </c>
      <c r="V334">
        <v>3.8028809550224474E-2</v>
      </c>
      <c r="W334">
        <v>3.109968813046577E-2</v>
      </c>
      <c r="X334">
        <v>0.81437365199154299</v>
      </c>
      <c r="Y334" t="s">
        <v>51</v>
      </c>
      <c r="Z334" t="s">
        <v>47</v>
      </c>
      <c r="AA334">
        <f t="shared" ref="AA334:AC338" si="116">+AE334*10</f>
        <v>2890</v>
      </c>
      <c r="AB334">
        <f t="shared" si="116"/>
        <v>2560</v>
      </c>
      <c r="AC334">
        <f t="shared" si="116"/>
        <v>120</v>
      </c>
      <c r="AD334">
        <f t="shared" si="107"/>
        <v>5570</v>
      </c>
      <c r="AE334">
        <v>289</v>
      </c>
      <c r="AF334">
        <v>256</v>
      </c>
      <c r="AG334">
        <v>12</v>
      </c>
      <c r="AH334">
        <v>557</v>
      </c>
      <c r="AI334">
        <v>6.0591231955817966</v>
      </c>
      <c r="AJ334">
        <v>3.1354942159291497</v>
      </c>
      <c r="AK334">
        <f t="shared" si="108"/>
        <v>13.981693417066797</v>
      </c>
      <c r="AL334">
        <f t="shared" si="109"/>
        <v>8.6251503329213293</v>
      </c>
      <c r="AM334">
        <f t="shared" si="110"/>
        <v>7.8477625374736082</v>
      </c>
      <c r="AN334">
        <f t="shared" si="111"/>
        <v>7.9690117811064782</v>
      </c>
      <c r="AO334">
        <f t="shared" si="112"/>
        <v>0.51885098743267499</v>
      </c>
      <c r="AP334">
        <f t="shared" si="113"/>
        <v>0.45960502692998206</v>
      </c>
      <c r="AQ334">
        <f t="shared" si="114"/>
        <v>2.1543985637342909E-2</v>
      </c>
      <c r="AR334" t="e">
        <f>+MATCH(O334,'[1]Return t - CEO t - NO'!B297)</f>
        <v>#N/A</v>
      </c>
    </row>
    <row r="335" spans="1:44" x14ac:dyDescent="0.25">
      <c r="A335" t="s">
        <v>173</v>
      </c>
      <c r="B335">
        <v>2016</v>
      </c>
      <c r="C335">
        <v>42735</v>
      </c>
      <c r="D335">
        <v>6148.8860000000004</v>
      </c>
      <c r="E335">
        <f>+D335</f>
        <v>6148.8860000000004</v>
      </c>
      <c r="F335">
        <f t="shared" si="104"/>
        <v>6148886</v>
      </c>
      <c r="G335">
        <f t="shared" si="105"/>
        <v>15.631781485163811</v>
      </c>
      <c r="H335">
        <v>2426.4169999999999</v>
      </c>
      <c r="I335">
        <v>3218.0419999999999</v>
      </c>
      <c r="J335">
        <v>472.43400000000003</v>
      </c>
      <c r="K335">
        <v>502.30900000000003</v>
      </c>
      <c r="L335">
        <v>1.4890000000000001</v>
      </c>
      <c r="M335">
        <v>1413.8520000000001</v>
      </c>
      <c r="N335">
        <v>228</v>
      </c>
      <c r="O335" t="s">
        <v>174</v>
      </c>
      <c r="P335" t="s">
        <v>50</v>
      </c>
      <c r="Q335">
        <v>2008</v>
      </c>
      <c r="R335">
        <v>2023</v>
      </c>
      <c r="S335">
        <v>15</v>
      </c>
      <c r="U335">
        <v>0.19470437274384414</v>
      </c>
      <c r="V335">
        <v>7.6832453878637533E-2</v>
      </c>
      <c r="W335">
        <v>0.33414671408322794</v>
      </c>
      <c r="X335">
        <v>1.3262526597860138</v>
      </c>
      <c r="Y335" t="s">
        <v>92</v>
      </c>
      <c r="Z335" t="s">
        <v>84</v>
      </c>
      <c r="AA335">
        <f t="shared" si="116"/>
        <v>2670</v>
      </c>
      <c r="AB335">
        <f t="shared" si="116"/>
        <v>2670</v>
      </c>
      <c r="AC335">
        <f t="shared" si="116"/>
        <v>220</v>
      </c>
      <c r="AD335">
        <f t="shared" si="107"/>
        <v>5560</v>
      </c>
      <c r="AE335">
        <v>267</v>
      </c>
      <c r="AF335">
        <v>267</v>
      </c>
      <c r="AG335">
        <v>22</v>
      </c>
      <c r="AH335">
        <v>556</v>
      </c>
      <c r="AI335">
        <v>7.3058600326840093</v>
      </c>
      <c r="AJ335">
        <v>2.7080502011022101</v>
      </c>
      <c r="AK335">
        <f t="shared" si="108"/>
        <v>15.631781485163811</v>
      </c>
      <c r="AL335">
        <f t="shared" si="109"/>
        <v>8.6233533872446273</v>
      </c>
      <c r="AM335">
        <f t="shared" si="110"/>
        <v>7.8898337513942955</v>
      </c>
      <c r="AN335">
        <f t="shared" si="111"/>
        <v>7.8898337513942955</v>
      </c>
      <c r="AO335">
        <f t="shared" si="112"/>
        <v>0.48021582733812951</v>
      </c>
      <c r="AP335">
        <f t="shared" si="113"/>
        <v>0.48021582733812951</v>
      </c>
      <c r="AQ335">
        <f t="shared" si="114"/>
        <v>3.9568345323741004E-2</v>
      </c>
      <c r="AR335">
        <f>+MATCH(O335,'[1]Return t - CEO t - NO'!B104)</f>
        <v>1</v>
      </c>
    </row>
    <row r="336" spans="1:44" x14ac:dyDescent="0.25">
      <c r="A336" t="s">
        <v>136</v>
      </c>
      <c r="B336">
        <v>2021</v>
      </c>
      <c r="C336">
        <v>44561</v>
      </c>
      <c r="D336">
        <v>33030</v>
      </c>
      <c r="E336">
        <f>+D336</f>
        <v>33030</v>
      </c>
      <c r="F336">
        <f t="shared" si="104"/>
        <v>33030000</v>
      </c>
      <c r="G336">
        <f t="shared" si="105"/>
        <v>17.312926797366973</v>
      </c>
      <c r="H336">
        <v>9270</v>
      </c>
      <c r="I336">
        <v>18788</v>
      </c>
      <c r="J336">
        <v>1322</v>
      </c>
      <c r="K336">
        <v>2138</v>
      </c>
      <c r="L336">
        <v>0.622</v>
      </c>
      <c r="M336">
        <v>3038</v>
      </c>
      <c r="N336">
        <v>228</v>
      </c>
      <c r="O336" t="s">
        <v>137</v>
      </c>
      <c r="P336" t="s">
        <v>50</v>
      </c>
      <c r="Q336">
        <v>2007</v>
      </c>
      <c r="R336">
        <v>2023</v>
      </c>
      <c r="S336">
        <v>16</v>
      </c>
      <c r="U336">
        <v>0.14261057173678532</v>
      </c>
      <c r="V336">
        <v>4.0024220405691792E-2</v>
      </c>
      <c r="W336">
        <v>0.43515470704410797</v>
      </c>
      <c r="X336">
        <v>2.0267529665587918</v>
      </c>
      <c r="Y336" t="s">
        <v>138</v>
      </c>
      <c r="Z336" t="s">
        <v>139</v>
      </c>
      <c r="AA336">
        <f t="shared" si="116"/>
        <v>4000</v>
      </c>
      <c r="AB336">
        <f t="shared" si="116"/>
        <v>1350</v>
      </c>
      <c r="AC336">
        <f t="shared" si="116"/>
        <v>180</v>
      </c>
      <c r="AD336">
        <f t="shared" si="107"/>
        <v>5530</v>
      </c>
      <c r="AE336">
        <v>400</v>
      </c>
      <c r="AF336">
        <v>135</v>
      </c>
      <c r="AG336">
        <v>18</v>
      </c>
      <c r="AH336">
        <v>553</v>
      </c>
      <c r="AI336">
        <v>6.4329400927391793</v>
      </c>
      <c r="AJ336">
        <v>2.7725887222397811</v>
      </c>
      <c r="AK336">
        <f t="shared" si="108"/>
        <v>17.312926797366973</v>
      </c>
      <c r="AL336">
        <f t="shared" si="109"/>
        <v>8.6179430945163809</v>
      </c>
      <c r="AM336">
        <f t="shared" si="110"/>
        <v>7.2078598714324755</v>
      </c>
      <c r="AN336">
        <f t="shared" si="111"/>
        <v>8.2940496401020276</v>
      </c>
      <c r="AO336">
        <f t="shared" si="112"/>
        <v>0.72332730560578662</v>
      </c>
      <c r="AP336">
        <f t="shared" si="113"/>
        <v>0.24412296564195299</v>
      </c>
      <c r="AQ336">
        <f t="shared" si="114"/>
        <v>3.25497287522604E-2</v>
      </c>
      <c r="AR336" t="e">
        <f>+MATCH(O336,'[1]Return t - CEO t - NO'!B602)</f>
        <v>#N/A</v>
      </c>
    </row>
    <row r="337" spans="1:44" x14ac:dyDescent="0.25">
      <c r="A337" t="s">
        <v>175</v>
      </c>
      <c r="B337">
        <v>2017</v>
      </c>
      <c r="C337">
        <v>43100</v>
      </c>
      <c r="D337">
        <v>4548.3779999999997</v>
      </c>
      <c r="E337">
        <f>+D337</f>
        <v>4548.3779999999997</v>
      </c>
      <c r="F337">
        <f t="shared" si="104"/>
        <v>4548378</v>
      </c>
      <c r="G337">
        <f t="shared" si="105"/>
        <v>15.330281243855296</v>
      </c>
      <c r="H337">
        <v>1764.2329999999999</v>
      </c>
      <c r="I337">
        <v>1648.567</v>
      </c>
      <c r="J337">
        <v>552.00699999999995</v>
      </c>
      <c r="K337">
        <v>634.697</v>
      </c>
      <c r="L337">
        <v>1.6339999999999999</v>
      </c>
      <c r="M337">
        <v>5329.4669999999996</v>
      </c>
      <c r="N337">
        <v>228</v>
      </c>
      <c r="O337" t="s">
        <v>176</v>
      </c>
      <c r="P337" t="s">
        <v>177</v>
      </c>
      <c r="Q337">
        <v>1992</v>
      </c>
      <c r="R337">
        <v>2023</v>
      </c>
      <c r="S337">
        <v>31</v>
      </c>
      <c r="U337">
        <v>0.31288781017019857</v>
      </c>
      <c r="V337">
        <v>0.1213634838617195</v>
      </c>
      <c r="W337">
        <v>0.10357639891568894</v>
      </c>
      <c r="X337">
        <v>0.93443836500054134</v>
      </c>
      <c r="Y337" t="s">
        <v>178</v>
      </c>
      <c r="Z337" t="s">
        <v>64</v>
      </c>
      <c r="AA337">
        <f t="shared" si="116"/>
        <v>4330</v>
      </c>
      <c r="AB337">
        <f t="shared" si="116"/>
        <v>830</v>
      </c>
      <c r="AC337">
        <f t="shared" si="116"/>
        <v>340</v>
      </c>
      <c r="AD337">
        <f t="shared" si="107"/>
        <v>5500</v>
      </c>
      <c r="AE337">
        <v>433</v>
      </c>
      <c r="AF337">
        <v>83</v>
      </c>
      <c r="AG337">
        <v>34</v>
      </c>
      <c r="AH337">
        <v>550</v>
      </c>
      <c r="AI337">
        <v>7.3987862754199485</v>
      </c>
      <c r="AJ337">
        <v>3.4339872044851463</v>
      </c>
      <c r="AK337">
        <f t="shared" si="108"/>
        <v>15.330281243855296</v>
      </c>
      <c r="AL337">
        <f t="shared" si="109"/>
        <v>8.6125033712205621</v>
      </c>
      <c r="AM337">
        <f t="shared" si="110"/>
        <v>6.7214257007906433</v>
      </c>
      <c r="AN337">
        <f t="shared" si="111"/>
        <v>8.3733228209965347</v>
      </c>
      <c r="AO337">
        <f t="shared" si="112"/>
        <v>0.78727272727272724</v>
      </c>
      <c r="AP337">
        <f t="shared" si="113"/>
        <v>0.15090909090909091</v>
      </c>
      <c r="AQ337">
        <f t="shared" si="114"/>
        <v>6.1818181818181821E-2</v>
      </c>
      <c r="AR337" t="e">
        <f>+MATCH(O337,'[1]Return t - CEO t - NO'!B247)</f>
        <v>#N/A</v>
      </c>
    </row>
    <row r="338" spans="1:44" x14ac:dyDescent="0.25">
      <c r="A338" t="s">
        <v>134</v>
      </c>
      <c r="B338">
        <v>2016</v>
      </c>
      <c r="C338">
        <v>42735</v>
      </c>
      <c r="D338">
        <v>6768.0379999999996</v>
      </c>
      <c r="E338">
        <f>+D338</f>
        <v>6768.0379999999996</v>
      </c>
      <c r="F338">
        <f t="shared" si="104"/>
        <v>6768038</v>
      </c>
      <c r="G338">
        <f t="shared" si="105"/>
        <v>15.727721794909645</v>
      </c>
      <c r="H338">
        <v>3150.681</v>
      </c>
      <c r="I338">
        <v>1246.289</v>
      </c>
      <c r="J338">
        <v>1677.6479999999999</v>
      </c>
      <c r="K338">
        <v>1858.0360000000001</v>
      </c>
      <c r="L338">
        <v>0.66400000000000003</v>
      </c>
      <c r="M338">
        <v>6545.1869999999999</v>
      </c>
      <c r="N338">
        <v>228</v>
      </c>
      <c r="O338" t="s">
        <v>135</v>
      </c>
      <c r="P338" t="s">
        <v>50</v>
      </c>
      <c r="Q338">
        <v>1992</v>
      </c>
      <c r="R338">
        <v>2023</v>
      </c>
      <c r="S338">
        <v>31</v>
      </c>
      <c r="T338">
        <v>39233</v>
      </c>
      <c r="U338">
        <v>0.53247155138841407</v>
      </c>
      <c r="V338">
        <v>0.24787804087388399</v>
      </c>
      <c r="W338">
        <v>0.25631781032383033</v>
      </c>
      <c r="X338">
        <v>0.39556178489666199</v>
      </c>
      <c r="Y338" t="s">
        <v>55</v>
      </c>
      <c r="Z338" t="s">
        <v>56</v>
      </c>
      <c r="AA338">
        <f t="shared" si="116"/>
        <v>2350</v>
      </c>
      <c r="AB338">
        <f t="shared" si="116"/>
        <v>3130</v>
      </c>
      <c r="AC338">
        <f t="shared" si="116"/>
        <v>20</v>
      </c>
      <c r="AD338">
        <f t="shared" si="107"/>
        <v>5500</v>
      </c>
      <c r="AE338">
        <v>235</v>
      </c>
      <c r="AF338">
        <v>313</v>
      </c>
      <c r="AG338">
        <v>2</v>
      </c>
      <c r="AH338">
        <v>550</v>
      </c>
      <c r="AI338">
        <v>6.4982821494764336</v>
      </c>
      <c r="AJ338">
        <v>3.4339872044851463</v>
      </c>
      <c r="AK338">
        <f t="shared" si="108"/>
        <v>15.727721794909645</v>
      </c>
      <c r="AL338">
        <f t="shared" si="109"/>
        <v>8.6125033712205621</v>
      </c>
      <c r="AM338">
        <f t="shared" si="110"/>
        <v>8.0487882835341988</v>
      </c>
      <c r="AN338">
        <f t="shared" si="111"/>
        <v>7.7621706071382048</v>
      </c>
      <c r="AO338">
        <f t="shared" si="112"/>
        <v>0.42727272727272725</v>
      </c>
      <c r="AP338">
        <f t="shared" si="113"/>
        <v>0.56909090909090909</v>
      </c>
      <c r="AQ338">
        <f t="shared" si="114"/>
        <v>3.6363636363636364E-3</v>
      </c>
      <c r="AR338" t="e">
        <f>+MATCH(O338,'[1]Return t - CEO t - NO'!B272)</f>
        <v>#N/A</v>
      </c>
    </row>
    <row r="339" spans="1:44" x14ac:dyDescent="0.25">
      <c r="A339" t="s">
        <v>206</v>
      </c>
      <c r="B339">
        <v>2015</v>
      </c>
      <c r="C339">
        <v>42369</v>
      </c>
      <c r="D339">
        <v>60.642000000000003</v>
      </c>
      <c r="E339">
        <f>+D339*[1]Valuta!$D$5</f>
        <v>533.56470120000006</v>
      </c>
      <c r="F339">
        <f t="shared" si="104"/>
        <v>533564.70120000001</v>
      </c>
      <c r="G339">
        <f t="shared" si="105"/>
        <v>13.187335619221486</v>
      </c>
      <c r="H339">
        <v>3.7789999999999999</v>
      </c>
      <c r="I339">
        <v>36.671999999999997</v>
      </c>
      <c r="J339">
        <v>0.39800000000000002</v>
      </c>
      <c r="K339">
        <v>5.2930000000000001</v>
      </c>
      <c r="L339">
        <v>7.0999999999999994E-2</v>
      </c>
      <c r="M339">
        <v>18.927</v>
      </c>
      <c r="N339">
        <v>228</v>
      </c>
      <c r="O339" t="s">
        <v>207</v>
      </c>
      <c r="P339" t="s">
        <v>45</v>
      </c>
      <c r="Q339">
        <v>2005</v>
      </c>
      <c r="R339">
        <v>2023</v>
      </c>
      <c r="S339">
        <v>18</v>
      </c>
      <c r="U339">
        <v>0.10531886742524478</v>
      </c>
      <c r="V339">
        <v>6.5631080769103919E-3</v>
      </c>
      <c r="W339">
        <v>2.1028160828446135E-2</v>
      </c>
      <c r="X339">
        <v>9.7041545382376277</v>
      </c>
      <c r="Y339" t="s">
        <v>71</v>
      </c>
      <c r="Z339" t="s">
        <v>72</v>
      </c>
      <c r="AA339" s="1">
        <f>+AE339*[1]Valuta!$D$5</f>
        <v>2199.65</v>
      </c>
      <c r="AB339" s="1">
        <f>+AF339*[1]Valuta!$D$5</f>
        <v>3299.4750000000004</v>
      </c>
      <c r="AC339" s="1">
        <f>+AG339*[1]Valuta!$D$5</f>
        <v>0</v>
      </c>
      <c r="AD339" s="1">
        <f t="shared" si="107"/>
        <v>5499.125</v>
      </c>
      <c r="AE339">
        <v>250</v>
      </c>
      <c r="AF339">
        <v>375</v>
      </c>
      <c r="AG339">
        <v>0</v>
      </c>
      <c r="AH339">
        <v>625</v>
      </c>
      <c r="AI339">
        <v>4.2626798770413155</v>
      </c>
      <c r="AJ339">
        <v>2.8903717578961645</v>
      </c>
      <c r="AK339">
        <f t="shared" si="108"/>
        <v>13.187335619221486</v>
      </c>
      <c r="AL339">
        <f t="shared" si="109"/>
        <v>8.6123442676551711</v>
      </c>
      <c r="AM339">
        <f t="shared" si="110"/>
        <v>8.1015186438891806</v>
      </c>
      <c r="AN339">
        <f t="shared" si="111"/>
        <v>7.6960535357810151</v>
      </c>
      <c r="AO339">
        <f t="shared" si="112"/>
        <v>0.4</v>
      </c>
      <c r="AP339">
        <f t="shared" si="113"/>
        <v>0.60000000000000009</v>
      </c>
      <c r="AQ339">
        <f t="shared" si="114"/>
        <v>0</v>
      </c>
      <c r="AR339" t="e">
        <f>+MATCH(O339,'[1]Return t - CEO t - NO'!B313)</f>
        <v>#N/A</v>
      </c>
    </row>
    <row r="340" spans="1:44" x14ac:dyDescent="0.25">
      <c r="A340" t="s">
        <v>85</v>
      </c>
      <c r="B340">
        <v>2016</v>
      </c>
      <c r="C340">
        <v>42735</v>
      </c>
      <c r="D340">
        <v>1476.575</v>
      </c>
      <c r="E340">
        <f>+D340*[1]Valuta!$D$6</f>
        <v>12765.876819999999</v>
      </c>
      <c r="F340">
        <f t="shared" si="104"/>
        <v>12765876.82</v>
      </c>
      <c r="G340">
        <f t="shared" si="105"/>
        <v>16.362286295683752</v>
      </c>
      <c r="H340">
        <v>1169.1320000000001</v>
      </c>
      <c r="I340">
        <v>1E-3</v>
      </c>
      <c r="J340">
        <v>64.043000000000006</v>
      </c>
      <c r="K340">
        <v>362.77199999999999</v>
      </c>
      <c r="L340">
        <v>0.64600000000000002</v>
      </c>
      <c r="M340">
        <v>455.99099999999999</v>
      </c>
      <c r="N340">
        <v>228</v>
      </c>
      <c r="O340" t="s">
        <v>86</v>
      </c>
      <c r="P340" t="s">
        <v>45</v>
      </c>
      <c r="Q340">
        <v>1996</v>
      </c>
      <c r="R340">
        <v>2023</v>
      </c>
      <c r="S340">
        <v>27</v>
      </c>
      <c r="U340">
        <v>5.4778245741284988E-2</v>
      </c>
      <c r="V340">
        <v>4.3372669860995888E-2</v>
      </c>
      <c r="W340">
        <v>0.14044794743755909</v>
      </c>
      <c r="X340">
        <v>8.5533541122815903E-7</v>
      </c>
      <c r="Y340" t="s">
        <v>71</v>
      </c>
      <c r="Z340" t="s">
        <v>72</v>
      </c>
      <c r="AA340" s="1">
        <f>+AE340*[1]Valuta!$D$6</f>
        <v>4123.9512000000004</v>
      </c>
      <c r="AB340" s="1">
        <f>+AF340*[1]Valuta!$D$6</f>
        <v>804.04079999999999</v>
      </c>
      <c r="AC340" s="1">
        <f>+AG340*[1]Valuta!$D$6</f>
        <v>570.6096</v>
      </c>
      <c r="AD340" s="1">
        <f t="shared" si="107"/>
        <v>5498.6016</v>
      </c>
      <c r="AE340">
        <v>477</v>
      </c>
      <c r="AF340">
        <v>93</v>
      </c>
      <c r="AG340">
        <v>66</v>
      </c>
      <c r="AH340">
        <v>636</v>
      </c>
      <c r="AI340">
        <v>6.4707995037826018</v>
      </c>
      <c r="AJ340">
        <v>3.2958368660043291</v>
      </c>
      <c r="AK340">
        <f t="shared" si="108"/>
        <v>16.362286295683752</v>
      </c>
      <c r="AL340">
        <f t="shared" si="109"/>
        <v>8.6122490843469404</v>
      </c>
      <c r="AM340">
        <f t="shared" si="110"/>
        <v>6.6896500141600743</v>
      </c>
      <c r="AN340">
        <f t="shared" si="111"/>
        <v>8.3245670118951605</v>
      </c>
      <c r="AO340">
        <f t="shared" si="112"/>
        <v>0.75000000000000011</v>
      </c>
      <c r="AP340">
        <f t="shared" si="113"/>
        <v>0.14622641509433962</v>
      </c>
      <c r="AQ340">
        <f t="shared" si="114"/>
        <v>0.10377358490566038</v>
      </c>
      <c r="AR340" t="e">
        <f>+MATCH(O340,'[1]Return t - CEO t - NO'!B655)</f>
        <v>#N/A</v>
      </c>
    </row>
    <row r="341" spans="1:44" x14ac:dyDescent="0.25">
      <c r="A341" t="s">
        <v>191</v>
      </c>
      <c r="B341">
        <v>2020</v>
      </c>
      <c r="C341">
        <v>44196</v>
      </c>
      <c r="D341">
        <v>2131.933</v>
      </c>
      <c r="E341">
        <f>+D341</f>
        <v>2131.933</v>
      </c>
      <c r="F341">
        <f t="shared" si="104"/>
        <v>2131933</v>
      </c>
      <c r="G341">
        <f t="shared" si="105"/>
        <v>14.572539637882887</v>
      </c>
      <c r="H341">
        <v>990.21699999999998</v>
      </c>
      <c r="I341">
        <v>452.774</v>
      </c>
      <c r="J341">
        <v>193.34</v>
      </c>
      <c r="K341">
        <v>269.92500000000001</v>
      </c>
      <c r="L341">
        <v>0.68</v>
      </c>
      <c r="M341">
        <v>2052.3710000000001</v>
      </c>
      <c r="N341">
        <v>228</v>
      </c>
      <c r="O341" t="s">
        <v>192</v>
      </c>
      <c r="P341" t="s">
        <v>50</v>
      </c>
      <c r="Q341">
        <v>1997</v>
      </c>
      <c r="R341">
        <v>2023</v>
      </c>
      <c r="S341">
        <v>26</v>
      </c>
      <c r="U341">
        <v>0.19525013204176458</v>
      </c>
      <c r="V341">
        <v>9.0687652942189084E-2</v>
      </c>
      <c r="W341">
        <v>9.4203241031957666E-2</v>
      </c>
      <c r="X341">
        <v>0.45724724984523596</v>
      </c>
      <c r="Y341" t="s">
        <v>51</v>
      </c>
      <c r="Z341" t="s">
        <v>47</v>
      </c>
      <c r="AA341">
        <f t="shared" ref="AA341:AC345" si="117">+AE341*10</f>
        <v>4320</v>
      </c>
      <c r="AB341">
        <f t="shared" si="117"/>
        <v>1000</v>
      </c>
      <c r="AC341">
        <f t="shared" si="117"/>
        <v>140</v>
      </c>
      <c r="AD341">
        <f t="shared" si="107"/>
        <v>5460</v>
      </c>
      <c r="AE341">
        <v>432</v>
      </c>
      <c r="AF341">
        <v>100</v>
      </c>
      <c r="AG341">
        <v>14</v>
      </c>
      <c r="AH341">
        <v>546</v>
      </c>
      <c r="AI341">
        <v>6.522092798170152</v>
      </c>
      <c r="AJ341">
        <v>3.2580965380214821</v>
      </c>
      <c r="AK341">
        <f t="shared" si="108"/>
        <v>14.572539637882887</v>
      </c>
      <c r="AL341">
        <f t="shared" si="109"/>
        <v>8.6052040687389511</v>
      </c>
      <c r="AM341">
        <f t="shared" si="110"/>
        <v>6.9077552789821368</v>
      </c>
      <c r="AN341">
        <f t="shared" si="111"/>
        <v>8.3710106812381557</v>
      </c>
      <c r="AO341">
        <f t="shared" si="112"/>
        <v>0.79120879120879117</v>
      </c>
      <c r="AP341">
        <f t="shared" si="113"/>
        <v>0.18315018315018314</v>
      </c>
      <c r="AQ341">
        <f t="shared" si="114"/>
        <v>2.564102564102564E-2</v>
      </c>
      <c r="AR341">
        <f>+MATCH(O341,'[1]Return t - CEO t - NO'!B148)</f>
        <v>1</v>
      </c>
    </row>
    <row r="342" spans="1:44" x14ac:dyDescent="0.25">
      <c r="A342" t="s">
        <v>189</v>
      </c>
      <c r="B342">
        <v>2016</v>
      </c>
      <c r="C342">
        <v>42735</v>
      </c>
      <c r="D342">
        <v>4671</v>
      </c>
      <c r="E342">
        <f>+D342</f>
        <v>4671</v>
      </c>
      <c r="F342">
        <f t="shared" si="104"/>
        <v>4671000</v>
      </c>
      <c r="G342">
        <f t="shared" si="105"/>
        <v>15.356883739484244</v>
      </c>
      <c r="H342">
        <v>2679</v>
      </c>
      <c r="I342">
        <v>525</v>
      </c>
      <c r="J342">
        <v>685</v>
      </c>
      <c r="K342">
        <v>951</v>
      </c>
      <c r="L342">
        <v>1.008</v>
      </c>
      <c r="M342">
        <v>4391</v>
      </c>
      <c r="N342">
        <v>228</v>
      </c>
      <c r="O342" t="s">
        <v>190</v>
      </c>
      <c r="P342" t="s">
        <v>50</v>
      </c>
      <c r="Q342">
        <v>1889</v>
      </c>
      <c r="R342">
        <v>2023</v>
      </c>
      <c r="S342">
        <v>134</v>
      </c>
      <c r="U342">
        <v>0.25569242254572599</v>
      </c>
      <c r="V342">
        <v>0.14664953971312353</v>
      </c>
      <c r="W342">
        <v>0.15600091095422455</v>
      </c>
      <c r="X342">
        <v>0.19596864501679731</v>
      </c>
      <c r="Y342" t="s">
        <v>101</v>
      </c>
      <c r="Z342" t="s">
        <v>102</v>
      </c>
      <c r="AA342">
        <f t="shared" si="117"/>
        <v>3070</v>
      </c>
      <c r="AB342">
        <f t="shared" si="117"/>
        <v>1520</v>
      </c>
      <c r="AC342">
        <f t="shared" si="117"/>
        <v>860</v>
      </c>
      <c r="AD342">
        <f t="shared" si="107"/>
        <v>5450</v>
      </c>
      <c r="AE342">
        <v>307</v>
      </c>
      <c r="AF342">
        <v>152</v>
      </c>
      <c r="AG342">
        <v>86</v>
      </c>
      <c r="AH342">
        <v>545</v>
      </c>
      <c r="AI342">
        <v>6.9157234486313142</v>
      </c>
      <c r="AJ342">
        <v>4.8978397999509111</v>
      </c>
      <c r="AK342">
        <f t="shared" si="108"/>
        <v>15.356883739484244</v>
      </c>
      <c r="AL342">
        <f t="shared" si="109"/>
        <v>8.6033708876572899</v>
      </c>
      <c r="AM342">
        <f t="shared" si="110"/>
        <v>7.3264656138403224</v>
      </c>
      <c r="AN342">
        <f t="shared" si="111"/>
        <v>8.0294328405812436</v>
      </c>
      <c r="AO342">
        <f t="shared" si="112"/>
        <v>0.56330275229357796</v>
      </c>
      <c r="AP342">
        <f t="shared" si="113"/>
        <v>0.27889908256880735</v>
      </c>
      <c r="AQ342">
        <f t="shared" si="114"/>
        <v>0.15779816513761469</v>
      </c>
      <c r="AR342" t="e">
        <f>+MATCH(O342,'[1]Return t - CEO t - NO'!B136)</f>
        <v>#N/A</v>
      </c>
    </row>
    <row r="343" spans="1:44" x14ac:dyDescent="0.25">
      <c r="A343" t="s">
        <v>126</v>
      </c>
      <c r="B343">
        <v>2018</v>
      </c>
      <c r="C343">
        <v>43465</v>
      </c>
      <c r="D343">
        <v>231.196</v>
      </c>
      <c r="E343">
        <f>+D343</f>
        <v>231.196</v>
      </c>
      <c r="F343">
        <f t="shared" si="104"/>
        <v>231196</v>
      </c>
      <c r="G343">
        <f t="shared" si="105"/>
        <v>12.351021114592632</v>
      </c>
      <c r="H343">
        <v>176.34200000000001</v>
      </c>
      <c r="I343">
        <v>1E-3</v>
      </c>
      <c r="J343">
        <v>-23.702999999999999</v>
      </c>
      <c r="K343">
        <v>-21.434999999999999</v>
      </c>
      <c r="L343">
        <v>7.0999999999999994E-2</v>
      </c>
      <c r="M343">
        <v>181.51</v>
      </c>
      <c r="N343">
        <v>228</v>
      </c>
      <c r="O343" t="s">
        <v>127</v>
      </c>
      <c r="P343" t="s">
        <v>50</v>
      </c>
      <c r="Q343">
        <v>1993</v>
      </c>
      <c r="R343">
        <v>2023</v>
      </c>
      <c r="S343">
        <v>30</v>
      </c>
      <c r="U343">
        <v>-0.134414943688968</v>
      </c>
      <c r="V343">
        <v>-0.10252340005882454</v>
      </c>
      <c r="W343">
        <v>-0.13058784639964741</v>
      </c>
      <c r="X343">
        <v>5.6707987887173787E-6</v>
      </c>
      <c r="Y343" t="s">
        <v>128</v>
      </c>
      <c r="Z343" t="s">
        <v>129</v>
      </c>
      <c r="AA343">
        <f t="shared" si="117"/>
        <v>3500</v>
      </c>
      <c r="AB343">
        <f t="shared" si="117"/>
        <v>1130</v>
      </c>
      <c r="AC343">
        <f t="shared" si="117"/>
        <v>810</v>
      </c>
      <c r="AD343">
        <f t="shared" si="107"/>
        <v>5440</v>
      </c>
      <c r="AE343">
        <v>350</v>
      </c>
      <c r="AF343">
        <v>113</v>
      </c>
      <c r="AG343">
        <v>81</v>
      </c>
      <c r="AH343">
        <v>544</v>
      </c>
      <c r="AI343">
        <v>4.2626798770413155</v>
      </c>
      <c r="AJ343">
        <v>3.4011973816621555</v>
      </c>
      <c r="AK343">
        <f t="shared" si="108"/>
        <v>12.351021114592632</v>
      </c>
      <c r="AL343">
        <f t="shared" si="109"/>
        <v>8.6015343398499891</v>
      </c>
      <c r="AM343">
        <f t="shared" si="110"/>
        <v>7.0299729117063858</v>
      </c>
      <c r="AN343">
        <f t="shared" si="111"/>
        <v>8.1605182474775049</v>
      </c>
      <c r="AO343">
        <f t="shared" si="112"/>
        <v>0.64338235294117652</v>
      </c>
      <c r="AP343">
        <f t="shared" si="113"/>
        <v>0.20772058823529413</v>
      </c>
      <c r="AQ343">
        <f t="shared" si="114"/>
        <v>0.14889705882352941</v>
      </c>
      <c r="AR343" t="e">
        <f>+MATCH(O343,'[1]Return t - CEO t - NO'!B517)</f>
        <v>#N/A</v>
      </c>
    </row>
    <row r="344" spans="1:44" x14ac:dyDescent="0.25">
      <c r="A344" t="s">
        <v>208</v>
      </c>
      <c r="B344">
        <v>2021</v>
      </c>
      <c r="C344">
        <v>44561</v>
      </c>
      <c r="D344">
        <v>6473.6620000000003</v>
      </c>
      <c r="E344">
        <f>+D344</f>
        <v>6473.6620000000003</v>
      </c>
      <c r="F344">
        <f t="shared" si="104"/>
        <v>6473662</v>
      </c>
      <c r="G344">
        <f t="shared" si="105"/>
        <v>15.683252503270056</v>
      </c>
      <c r="H344">
        <v>3777.346</v>
      </c>
      <c r="I344">
        <v>891.56899999999996</v>
      </c>
      <c r="J344">
        <v>260.89800000000002</v>
      </c>
      <c r="K344">
        <v>461.07</v>
      </c>
      <c r="L344">
        <v>1.3080000000000001</v>
      </c>
      <c r="M344">
        <v>3471.8319999999999</v>
      </c>
      <c r="N344">
        <v>228</v>
      </c>
      <c r="O344" t="s">
        <v>209</v>
      </c>
      <c r="P344" t="s">
        <v>50</v>
      </c>
      <c r="Q344">
        <v>2008</v>
      </c>
      <c r="R344">
        <v>2023</v>
      </c>
      <c r="S344">
        <v>15</v>
      </c>
      <c r="U344">
        <v>6.9069129489329292E-2</v>
      </c>
      <c r="V344">
        <v>4.0301455343204513E-2</v>
      </c>
      <c r="W344">
        <v>7.5147069328239391E-2</v>
      </c>
      <c r="X344">
        <v>0.23603053572534788</v>
      </c>
      <c r="Y344" t="s">
        <v>109</v>
      </c>
      <c r="Z344" t="s">
        <v>110</v>
      </c>
      <c r="AA344">
        <f t="shared" si="117"/>
        <v>3420</v>
      </c>
      <c r="AB344">
        <f t="shared" si="117"/>
        <v>1000</v>
      </c>
      <c r="AC344">
        <f t="shared" si="117"/>
        <v>1020</v>
      </c>
      <c r="AD344">
        <f t="shared" si="107"/>
        <v>5440</v>
      </c>
      <c r="AE344">
        <v>342</v>
      </c>
      <c r="AF344">
        <v>100</v>
      </c>
      <c r="AG344">
        <v>102</v>
      </c>
      <c r="AH344">
        <v>544</v>
      </c>
      <c r="AI344">
        <v>7.1762545320171442</v>
      </c>
      <c r="AJ344">
        <v>2.7080502011022101</v>
      </c>
      <c r="AK344">
        <f t="shared" si="108"/>
        <v>15.683252503270056</v>
      </c>
      <c r="AL344">
        <f t="shared" si="109"/>
        <v>8.6015343398499891</v>
      </c>
      <c r="AM344">
        <f t="shared" si="110"/>
        <v>6.9077552789821368</v>
      </c>
      <c r="AN344">
        <f t="shared" si="111"/>
        <v>8.1373958300566507</v>
      </c>
      <c r="AO344">
        <f t="shared" si="112"/>
        <v>0.62867647058823528</v>
      </c>
      <c r="AP344">
        <f t="shared" si="113"/>
        <v>0.18382352941176472</v>
      </c>
      <c r="AQ344">
        <f t="shared" si="114"/>
        <v>0.1875</v>
      </c>
      <c r="AR344" t="e">
        <f>+MATCH(O344,'[1]Return t - CEO t - NO'!B522)</f>
        <v>#N/A</v>
      </c>
    </row>
    <row r="345" spans="1:44" x14ac:dyDescent="0.25">
      <c r="A345" t="s">
        <v>96</v>
      </c>
      <c r="B345">
        <v>2017</v>
      </c>
      <c r="C345">
        <v>43100</v>
      </c>
      <c r="D345">
        <v>1548.6990000000001</v>
      </c>
      <c r="E345">
        <f>+D345</f>
        <v>1548.6990000000001</v>
      </c>
      <c r="F345">
        <f t="shared" si="104"/>
        <v>1548699</v>
      </c>
      <c r="G345">
        <f t="shared" si="105"/>
        <v>14.25292578160121</v>
      </c>
      <c r="H345">
        <v>663.56500000000005</v>
      </c>
      <c r="I345">
        <v>76.433999999999997</v>
      </c>
      <c r="J345">
        <v>149.54300000000001</v>
      </c>
      <c r="K345">
        <v>202.00700000000001</v>
      </c>
      <c r="L345">
        <v>1.3979999999999999</v>
      </c>
      <c r="M345">
        <v>2436.7289999999998</v>
      </c>
      <c r="N345">
        <v>228</v>
      </c>
      <c r="O345" t="s">
        <v>97</v>
      </c>
      <c r="P345" t="s">
        <v>50</v>
      </c>
      <c r="Q345">
        <v>1960</v>
      </c>
      <c r="R345">
        <v>2023</v>
      </c>
      <c r="S345">
        <v>63</v>
      </c>
      <c r="U345">
        <v>0.22536300136384529</v>
      </c>
      <c r="V345">
        <v>9.6560403280430862E-2</v>
      </c>
      <c r="W345">
        <v>6.1370386284235967E-2</v>
      </c>
      <c r="X345">
        <v>0.11518690708521394</v>
      </c>
      <c r="Y345" t="s">
        <v>98</v>
      </c>
      <c r="Z345" t="s">
        <v>68</v>
      </c>
      <c r="AA345">
        <f t="shared" si="117"/>
        <v>2790</v>
      </c>
      <c r="AB345">
        <f t="shared" si="117"/>
        <v>1100</v>
      </c>
      <c r="AC345">
        <f t="shared" si="117"/>
        <v>1540</v>
      </c>
      <c r="AD345">
        <f t="shared" si="107"/>
        <v>5430</v>
      </c>
      <c r="AE345">
        <v>279</v>
      </c>
      <c r="AF345">
        <v>110</v>
      </c>
      <c r="AG345">
        <v>154</v>
      </c>
      <c r="AH345">
        <v>543</v>
      </c>
      <c r="AI345">
        <v>7.2427979227937556</v>
      </c>
      <c r="AJ345">
        <v>4.1431347263915326</v>
      </c>
      <c r="AK345">
        <f t="shared" si="108"/>
        <v>14.25292578160121</v>
      </c>
      <c r="AL345">
        <f t="shared" si="109"/>
        <v>8.5996944129279811</v>
      </c>
      <c r="AM345">
        <f t="shared" si="110"/>
        <v>7.0030654587864616</v>
      </c>
      <c r="AN345">
        <f t="shared" si="111"/>
        <v>7.9337968748154113</v>
      </c>
      <c r="AO345">
        <f t="shared" si="112"/>
        <v>0.51381215469613262</v>
      </c>
      <c r="AP345">
        <f t="shared" si="113"/>
        <v>0.20257826887661143</v>
      </c>
      <c r="AQ345">
        <f t="shared" si="114"/>
        <v>0.28360957642725598</v>
      </c>
      <c r="AR345" t="e">
        <f>+MATCH(O345,'[1]Return t - CEO t - NO'!B335)</f>
        <v>#N/A</v>
      </c>
    </row>
    <row r="346" spans="1:44" x14ac:dyDescent="0.25">
      <c r="A346" t="s">
        <v>117</v>
      </c>
      <c r="B346">
        <v>2021</v>
      </c>
      <c r="C346">
        <v>44561</v>
      </c>
      <c r="D346">
        <v>1293.175</v>
      </c>
      <c r="E346">
        <f>+D346*[1]Valuta!$E$11</f>
        <v>12917.266439999999</v>
      </c>
      <c r="F346">
        <f t="shared" si="104"/>
        <v>12917266.439999999</v>
      </c>
      <c r="G346">
        <f t="shared" si="105"/>
        <v>16.374075458082007</v>
      </c>
      <c r="H346">
        <v>380.27300000000002</v>
      </c>
      <c r="I346">
        <v>843.27700000000004</v>
      </c>
      <c r="J346">
        <v>13.791</v>
      </c>
      <c r="K346">
        <v>23.445</v>
      </c>
      <c r="L346">
        <v>1.2430000000000001</v>
      </c>
      <c r="M346">
        <v>195.13200000000001</v>
      </c>
      <c r="N346">
        <v>228</v>
      </c>
      <c r="O346" t="s">
        <v>118</v>
      </c>
      <c r="P346" t="s">
        <v>119</v>
      </c>
      <c r="Q346">
        <v>2015</v>
      </c>
      <c r="R346">
        <v>2023</v>
      </c>
      <c r="S346">
        <v>8</v>
      </c>
      <c r="U346">
        <v>3.6266050968646206E-2</v>
      </c>
      <c r="V346">
        <v>1.0664449900438843E-2</v>
      </c>
      <c r="W346">
        <v>7.0675235225385893E-2</v>
      </c>
      <c r="X346">
        <v>2.2175568604660336</v>
      </c>
      <c r="Y346" t="s">
        <v>92</v>
      </c>
      <c r="Z346" t="s">
        <v>84</v>
      </c>
      <c r="AA346">
        <f>+AE346*[1]Valuta!$E$11</f>
        <v>4165.3296</v>
      </c>
      <c r="AB346">
        <f>+AF346*[1]Valuta!$E$11</f>
        <v>889.00319999999999</v>
      </c>
      <c r="AC346">
        <f>+AG346*[1]Valuta!$E$11</f>
        <v>369.5856</v>
      </c>
      <c r="AD346">
        <f t="shared" si="107"/>
        <v>5423.9184000000005</v>
      </c>
      <c r="AE346">
        <v>417</v>
      </c>
      <c r="AF346">
        <v>89</v>
      </c>
      <c r="AG346">
        <v>37</v>
      </c>
      <c r="AH346">
        <v>543</v>
      </c>
      <c r="AI346">
        <v>7.1252830915107115</v>
      </c>
      <c r="AJ346">
        <v>2.0794415416798357</v>
      </c>
      <c r="AK346">
        <f t="shared" si="108"/>
        <v>16.374075458082007</v>
      </c>
      <c r="AL346">
        <f t="shared" si="109"/>
        <v>8.5985737852592781</v>
      </c>
      <c r="AM346">
        <f t="shared" si="110"/>
        <v>6.7901008350574825</v>
      </c>
      <c r="AN346">
        <f t="shared" si="111"/>
        <v>8.3345506871241444</v>
      </c>
      <c r="AO346">
        <f t="shared" si="112"/>
        <v>0.7679558011049723</v>
      </c>
      <c r="AP346">
        <f t="shared" si="113"/>
        <v>0.16390423572744015</v>
      </c>
      <c r="AQ346">
        <f t="shared" si="114"/>
        <v>6.813996316758747E-2</v>
      </c>
      <c r="AR346">
        <f>+MATCH(O346,'[1]Return t - CEO t - NO'!B91)</f>
        <v>1</v>
      </c>
    </row>
    <row r="347" spans="1:44" x14ac:dyDescent="0.25">
      <c r="A347" t="s">
        <v>210</v>
      </c>
      <c r="B347">
        <v>2021</v>
      </c>
      <c r="C347">
        <v>44561</v>
      </c>
      <c r="D347">
        <v>2298.7460000000001</v>
      </c>
      <c r="E347">
        <f t="shared" ref="E347:E363" si="118">+D347</f>
        <v>2298.7460000000001</v>
      </c>
      <c r="F347">
        <f t="shared" si="104"/>
        <v>2298746</v>
      </c>
      <c r="G347">
        <f t="shared" si="105"/>
        <v>14.647874314823026</v>
      </c>
      <c r="H347">
        <v>957.95699999999999</v>
      </c>
      <c r="I347">
        <v>375.46300000000002</v>
      </c>
      <c r="J347">
        <v>38.728000000000002</v>
      </c>
      <c r="K347">
        <v>292.36500000000001</v>
      </c>
      <c r="L347">
        <v>1.8080000000000001</v>
      </c>
      <c r="M347">
        <v>2521.0920000000001</v>
      </c>
      <c r="N347">
        <v>228</v>
      </c>
      <c r="O347" t="s">
        <v>211</v>
      </c>
      <c r="P347" t="s">
        <v>50</v>
      </c>
      <c r="Q347">
        <v>1925</v>
      </c>
      <c r="R347">
        <v>2023</v>
      </c>
      <c r="S347">
        <v>98</v>
      </c>
      <c r="U347">
        <v>4.0427701869708142E-2</v>
      </c>
      <c r="V347">
        <v>1.6847446390336297E-2</v>
      </c>
      <c r="W347">
        <v>1.536159727610099E-2</v>
      </c>
      <c r="X347">
        <v>0.39194139194139199</v>
      </c>
      <c r="Y347" t="s">
        <v>178</v>
      </c>
      <c r="Z347" t="s">
        <v>64</v>
      </c>
      <c r="AA347">
        <f t="shared" ref="AA347:AC363" si="119">+AE347*10</f>
        <v>3450</v>
      </c>
      <c r="AB347">
        <f t="shared" si="119"/>
        <v>780</v>
      </c>
      <c r="AC347">
        <f t="shared" si="119"/>
        <v>1180</v>
      </c>
      <c r="AD347">
        <f t="shared" si="107"/>
        <v>5410</v>
      </c>
      <c r="AE347">
        <v>345</v>
      </c>
      <c r="AF347">
        <v>78</v>
      </c>
      <c r="AG347">
        <v>118</v>
      </c>
      <c r="AH347">
        <v>541</v>
      </c>
      <c r="AI347">
        <v>7.4999765409521215</v>
      </c>
      <c r="AJ347">
        <v>4.5849674786705723</v>
      </c>
      <c r="AK347">
        <f t="shared" si="108"/>
        <v>14.647874314823026</v>
      </c>
      <c r="AL347">
        <f t="shared" si="109"/>
        <v>8.596004371840527</v>
      </c>
      <c r="AM347">
        <f t="shared" si="110"/>
        <v>6.6592939196836376</v>
      </c>
      <c r="AN347">
        <f t="shared" si="111"/>
        <v>8.1461295100254052</v>
      </c>
      <c r="AO347">
        <f t="shared" si="112"/>
        <v>0.63770794824399257</v>
      </c>
      <c r="AP347">
        <f t="shared" si="113"/>
        <v>0.14417744916820702</v>
      </c>
      <c r="AQ347">
        <f t="shared" si="114"/>
        <v>0.21811460258780038</v>
      </c>
      <c r="AR347" t="e">
        <f>+MATCH(O347,'[1]Return t - CEO t - NO'!B275)</f>
        <v>#N/A</v>
      </c>
    </row>
    <row r="348" spans="1:44" x14ac:dyDescent="0.25">
      <c r="A348" t="s">
        <v>126</v>
      </c>
      <c r="B348">
        <v>2020</v>
      </c>
      <c r="C348">
        <v>44196</v>
      </c>
      <c r="D348">
        <v>776.04700000000003</v>
      </c>
      <c r="E348">
        <f t="shared" si="118"/>
        <v>776.04700000000003</v>
      </c>
      <c r="F348">
        <f t="shared" si="104"/>
        <v>776047</v>
      </c>
      <c r="G348">
        <f t="shared" si="105"/>
        <v>13.561968364341558</v>
      </c>
      <c r="H348">
        <v>508.13200000000001</v>
      </c>
      <c r="I348">
        <v>41.387</v>
      </c>
      <c r="J348">
        <v>-23.204000000000001</v>
      </c>
      <c r="K348">
        <v>-13.54</v>
      </c>
      <c r="L348">
        <v>8.6999999999999994E-2</v>
      </c>
      <c r="M348">
        <v>256.48200000000003</v>
      </c>
      <c r="N348">
        <v>228</v>
      </c>
      <c r="O348" t="s">
        <v>127</v>
      </c>
      <c r="P348" t="s">
        <v>50</v>
      </c>
      <c r="Q348">
        <v>1993</v>
      </c>
      <c r="R348">
        <v>2023</v>
      </c>
      <c r="S348">
        <v>30</v>
      </c>
      <c r="U348">
        <v>-4.5665299567828832E-2</v>
      </c>
      <c r="V348">
        <v>-2.9900250886866389E-2</v>
      </c>
      <c r="W348">
        <v>-9.04702864138614E-2</v>
      </c>
      <c r="X348">
        <v>8.14493084474113E-2</v>
      </c>
      <c r="Y348" t="s">
        <v>128</v>
      </c>
      <c r="Z348" t="s">
        <v>129</v>
      </c>
      <c r="AA348">
        <f t="shared" si="119"/>
        <v>3630</v>
      </c>
      <c r="AB348">
        <f t="shared" si="119"/>
        <v>1360</v>
      </c>
      <c r="AC348">
        <f t="shared" si="119"/>
        <v>420</v>
      </c>
      <c r="AD348">
        <f t="shared" si="107"/>
        <v>5410</v>
      </c>
      <c r="AE348">
        <v>363</v>
      </c>
      <c r="AF348">
        <v>136</v>
      </c>
      <c r="AG348">
        <v>42</v>
      </c>
      <c r="AH348">
        <v>541</v>
      </c>
      <c r="AI348">
        <v>4.4659081186545837</v>
      </c>
      <c r="AJ348">
        <v>3.4011973816621555</v>
      </c>
      <c r="AK348">
        <f t="shared" si="108"/>
        <v>13.561968364341558</v>
      </c>
      <c r="AL348">
        <f t="shared" si="109"/>
        <v>8.596004371840527</v>
      </c>
      <c r="AM348">
        <f t="shared" si="110"/>
        <v>7.2152399787300974</v>
      </c>
      <c r="AN348">
        <f t="shared" si="111"/>
        <v>8.1969879272588972</v>
      </c>
      <c r="AO348">
        <f t="shared" si="112"/>
        <v>0.67097966728280967</v>
      </c>
      <c r="AP348">
        <f t="shared" si="113"/>
        <v>0.25138632162661739</v>
      </c>
      <c r="AQ348">
        <f t="shared" si="114"/>
        <v>7.763401109057301E-2</v>
      </c>
      <c r="AR348" t="e">
        <f>+MATCH(O348,'[1]Return t - CEO t - NO'!B515)</f>
        <v>#N/A</v>
      </c>
    </row>
    <row r="349" spans="1:44" x14ac:dyDescent="0.25">
      <c r="A349" t="s">
        <v>126</v>
      </c>
      <c r="B349">
        <v>2019</v>
      </c>
      <c r="C349">
        <v>43830</v>
      </c>
      <c r="D349">
        <v>257.35199999999998</v>
      </c>
      <c r="E349">
        <f t="shared" si="118"/>
        <v>257.35199999999998</v>
      </c>
      <c r="F349">
        <f t="shared" si="104"/>
        <v>257351.99999999997</v>
      </c>
      <c r="G349">
        <f t="shared" si="105"/>
        <v>12.458200076568092</v>
      </c>
      <c r="H349">
        <v>208.59</v>
      </c>
      <c r="I349">
        <v>6.9480000000000004</v>
      </c>
      <c r="J349">
        <v>42.737000000000002</v>
      </c>
      <c r="K349">
        <v>48.470999999999997</v>
      </c>
      <c r="L349">
        <v>6.7000000000000004E-2</v>
      </c>
      <c r="M349">
        <v>281.55599999999998</v>
      </c>
      <c r="N349">
        <v>228</v>
      </c>
      <c r="O349" t="s">
        <v>127</v>
      </c>
      <c r="P349" t="s">
        <v>50</v>
      </c>
      <c r="Q349">
        <v>1993</v>
      </c>
      <c r="R349">
        <v>2023</v>
      </c>
      <c r="S349">
        <v>30</v>
      </c>
      <c r="U349">
        <v>0.20488518145644566</v>
      </c>
      <c r="V349">
        <v>0.16606437874972801</v>
      </c>
      <c r="W349">
        <v>0.15178863174643767</v>
      </c>
      <c r="X349">
        <v>3.3309362864950384E-2</v>
      </c>
      <c r="Y349" t="s">
        <v>128</v>
      </c>
      <c r="Z349" t="s">
        <v>129</v>
      </c>
      <c r="AA349">
        <f t="shared" si="119"/>
        <v>3720</v>
      </c>
      <c r="AB349">
        <f t="shared" si="119"/>
        <v>1430</v>
      </c>
      <c r="AC349">
        <f t="shared" si="119"/>
        <v>260</v>
      </c>
      <c r="AD349">
        <f t="shared" si="107"/>
        <v>5410</v>
      </c>
      <c r="AE349">
        <v>372</v>
      </c>
      <c r="AF349">
        <v>143</v>
      </c>
      <c r="AG349">
        <v>26</v>
      </c>
      <c r="AH349">
        <v>541</v>
      </c>
      <c r="AI349">
        <v>4.2046926193909657</v>
      </c>
      <c r="AJ349">
        <v>3.4011973816621555</v>
      </c>
      <c r="AK349">
        <f t="shared" si="108"/>
        <v>12.458200076568092</v>
      </c>
      <c r="AL349">
        <f t="shared" si="109"/>
        <v>8.596004371840527</v>
      </c>
      <c r="AM349">
        <f t="shared" si="110"/>
        <v>7.2654297232539529</v>
      </c>
      <c r="AN349">
        <f t="shared" si="111"/>
        <v>8.2214789472671921</v>
      </c>
      <c r="AO349">
        <f t="shared" si="112"/>
        <v>0.68761552680221816</v>
      </c>
      <c r="AP349">
        <f t="shared" si="113"/>
        <v>0.26432532347504623</v>
      </c>
      <c r="AQ349">
        <f t="shared" si="114"/>
        <v>4.8059149722735672E-2</v>
      </c>
      <c r="AR349" t="e">
        <f>+MATCH(O349,'[1]Return t - CEO t - NO'!B516)</f>
        <v>#N/A</v>
      </c>
    </row>
    <row r="350" spans="1:44" x14ac:dyDescent="0.25">
      <c r="A350" t="s">
        <v>193</v>
      </c>
      <c r="B350">
        <v>2019</v>
      </c>
      <c r="C350">
        <v>43830</v>
      </c>
      <c r="D350">
        <v>1636.14</v>
      </c>
      <c r="E350">
        <f t="shared" si="118"/>
        <v>1636.14</v>
      </c>
      <c r="F350">
        <f t="shared" si="104"/>
        <v>1636140</v>
      </c>
      <c r="G350">
        <f t="shared" si="105"/>
        <v>14.307850367055662</v>
      </c>
      <c r="H350">
        <v>445.82</v>
      </c>
      <c r="I350">
        <v>831.53700000000003</v>
      </c>
      <c r="J350">
        <v>28.664999999999999</v>
      </c>
      <c r="K350">
        <v>66.617000000000004</v>
      </c>
      <c r="L350">
        <v>0.374</v>
      </c>
      <c r="M350">
        <v>889.02300000000002</v>
      </c>
      <c r="N350">
        <v>228</v>
      </c>
      <c r="O350" t="s">
        <v>194</v>
      </c>
      <c r="P350" t="s">
        <v>50</v>
      </c>
      <c r="Q350">
        <v>1904</v>
      </c>
      <c r="R350">
        <v>2023</v>
      </c>
      <c r="S350">
        <v>119</v>
      </c>
      <c r="U350">
        <v>6.4297250011215293E-2</v>
      </c>
      <c r="V350">
        <v>1.7519894385566025E-2</v>
      </c>
      <c r="W350">
        <v>3.2243260298102525E-2</v>
      </c>
      <c r="X350">
        <v>1.8651855008747926</v>
      </c>
      <c r="Y350" t="s">
        <v>101</v>
      </c>
      <c r="Z350" t="s">
        <v>102</v>
      </c>
      <c r="AA350">
        <f t="shared" si="119"/>
        <v>4450</v>
      </c>
      <c r="AB350">
        <f t="shared" si="119"/>
        <v>0</v>
      </c>
      <c r="AC350">
        <f t="shared" si="119"/>
        <v>930</v>
      </c>
      <c r="AD350">
        <f t="shared" si="107"/>
        <v>5380</v>
      </c>
      <c r="AE350">
        <v>445</v>
      </c>
      <c r="AF350">
        <v>0</v>
      </c>
      <c r="AG350">
        <v>93</v>
      </c>
      <c r="AH350">
        <v>538</v>
      </c>
      <c r="AI350">
        <v>5.9242557974145322</v>
      </c>
      <c r="AJ350">
        <v>4.7791234931115296</v>
      </c>
      <c r="AK350">
        <f t="shared" si="108"/>
        <v>14.307850367055662</v>
      </c>
      <c r="AL350">
        <f t="shared" si="109"/>
        <v>8.5904436531558304</v>
      </c>
      <c r="AM350" t="e">
        <f t="shared" si="110"/>
        <v>#NUM!</v>
      </c>
      <c r="AN350">
        <f t="shared" si="111"/>
        <v>8.400659375160286</v>
      </c>
      <c r="AO350">
        <f t="shared" si="112"/>
        <v>0.82713754646840154</v>
      </c>
      <c r="AP350">
        <f t="shared" si="113"/>
        <v>0</v>
      </c>
      <c r="AQ350">
        <f t="shared" si="114"/>
        <v>0.17286245353159851</v>
      </c>
      <c r="AR350" t="e">
        <f>+MATCH(O350,'[1]Return t - CEO t - NO'!B125)</f>
        <v>#N/A</v>
      </c>
    </row>
    <row r="351" spans="1:44" x14ac:dyDescent="0.25">
      <c r="A351" t="s">
        <v>193</v>
      </c>
      <c r="B351">
        <v>2017</v>
      </c>
      <c r="C351">
        <v>43100</v>
      </c>
      <c r="D351">
        <v>1644.221</v>
      </c>
      <c r="E351">
        <f t="shared" si="118"/>
        <v>1644.221</v>
      </c>
      <c r="F351">
        <f t="shared" si="104"/>
        <v>1644221</v>
      </c>
      <c r="G351">
        <f t="shared" si="105"/>
        <v>14.312777273787443</v>
      </c>
      <c r="H351">
        <v>414.68200000000002</v>
      </c>
      <c r="I351">
        <v>517.73299999999995</v>
      </c>
      <c r="J351">
        <v>35.593000000000004</v>
      </c>
      <c r="K351">
        <v>61.753999999999998</v>
      </c>
      <c r="L351">
        <v>0.36599999999999999</v>
      </c>
      <c r="M351">
        <v>778.60799999999995</v>
      </c>
      <c r="N351">
        <v>228</v>
      </c>
      <c r="O351" t="s">
        <v>194</v>
      </c>
      <c r="P351" t="s">
        <v>50</v>
      </c>
      <c r="Q351">
        <v>1904</v>
      </c>
      <c r="R351">
        <v>2023</v>
      </c>
      <c r="S351">
        <v>119</v>
      </c>
      <c r="U351">
        <v>8.5832035149825653E-2</v>
      </c>
      <c r="V351">
        <v>2.1647333296436429E-2</v>
      </c>
      <c r="W351">
        <v>4.5713632533958048E-2</v>
      </c>
      <c r="X351">
        <v>1.2485060841801667</v>
      </c>
      <c r="Y351" t="s">
        <v>101</v>
      </c>
      <c r="Z351" t="s">
        <v>102</v>
      </c>
      <c r="AA351">
        <f t="shared" si="119"/>
        <v>4240</v>
      </c>
      <c r="AB351">
        <f t="shared" si="119"/>
        <v>0</v>
      </c>
      <c r="AC351">
        <f t="shared" si="119"/>
        <v>1120</v>
      </c>
      <c r="AD351">
        <f t="shared" si="107"/>
        <v>5360</v>
      </c>
      <c r="AE351">
        <v>424</v>
      </c>
      <c r="AF351">
        <v>0</v>
      </c>
      <c r="AG351">
        <v>112</v>
      </c>
      <c r="AH351">
        <v>536</v>
      </c>
      <c r="AI351">
        <v>5.9026333334013659</v>
      </c>
      <c r="AJ351">
        <v>4.7791234931115296</v>
      </c>
      <c r="AK351">
        <f t="shared" si="108"/>
        <v>14.312777273787443</v>
      </c>
      <c r="AL351">
        <f t="shared" si="109"/>
        <v>8.5867192540648478</v>
      </c>
      <c r="AM351" t="e">
        <f t="shared" si="110"/>
        <v>#NUM!</v>
      </c>
      <c r="AN351">
        <f t="shared" si="111"/>
        <v>8.3523185482260036</v>
      </c>
      <c r="AO351">
        <f t="shared" si="112"/>
        <v>0.79104477611940294</v>
      </c>
      <c r="AP351">
        <f t="shared" si="113"/>
        <v>0</v>
      </c>
      <c r="AQ351">
        <f t="shared" si="114"/>
        <v>0.20895522388059701</v>
      </c>
      <c r="AR351" t="e">
        <f>+MATCH(O351,'[1]Return t - CEO t - NO'!B127)</f>
        <v>#N/A</v>
      </c>
    </row>
    <row r="352" spans="1:44" x14ac:dyDescent="0.25">
      <c r="A352" t="s">
        <v>175</v>
      </c>
      <c r="B352">
        <v>2021</v>
      </c>
      <c r="C352">
        <v>44561</v>
      </c>
      <c r="D352">
        <v>8639.0779999999995</v>
      </c>
      <c r="E352">
        <f t="shared" si="118"/>
        <v>8639.0779999999995</v>
      </c>
      <c r="F352">
        <f t="shared" si="104"/>
        <v>8639078</v>
      </c>
      <c r="G352">
        <f t="shared" si="105"/>
        <v>15.971806422123041</v>
      </c>
      <c r="H352">
        <v>2620.0459999999998</v>
      </c>
      <c r="I352">
        <v>3005.076</v>
      </c>
      <c r="J352">
        <v>1511.759</v>
      </c>
      <c r="K352">
        <v>2082.982</v>
      </c>
      <c r="L352">
        <v>2.1160000000000001</v>
      </c>
      <c r="M352">
        <v>8568.3790000000008</v>
      </c>
      <c r="N352">
        <v>228</v>
      </c>
      <c r="O352" t="s">
        <v>176</v>
      </c>
      <c r="P352" t="s">
        <v>177</v>
      </c>
      <c r="Q352">
        <v>1992</v>
      </c>
      <c r="R352">
        <v>2023</v>
      </c>
      <c r="S352">
        <v>31</v>
      </c>
      <c r="U352">
        <v>0.5769971214245857</v>
      </c>
      <c r="V352">
        <v>0.1749907802661349</v>
      </c>
      <c r="W352">
        <v>0.17643465584330476</v>
      </c>
      <c r="X352">
        <v>1.1469554351335818</v>
      </c>
      <c r="Y352" t="s">
        <v>178</v>
      </c>
      <c r="Z352" t="s">
        <v>64</v>
      </c>
      <c r="AA352">
        <f t="shared" si="119"/>
        <v>3720</v>
      </c>
      <c r="AB352">
        <f t="shared" si="119"/>
        <v>1460</v>
      </c>
      <c r="AC352">
        <f t="shared" si="119"/>
        <v>170</v>
      </c>
      <c r="AD352">
        <f t="shared" si="107"/>
        <v>5350</v>
      </c>
      <c r="AE352">
        <v>372</v>
      </c>
      <c r="AF352">
        <v>146</v>
      </c>
      <c r="AG352">
        <v>17</v>
      </c>
      <c r="AH352">
        <v>535</v>
      </c>
      <c r="AI352">
        <v>7.6572827929781901</v>
      </c>
      <c r="AJ352">
        <v>3.4339872044851463</v>
      </c>
      <c r="AK352">
        <f t="shared" si="108"/>
        <v>15.971806422123041</v>
      </c>
      <c r="AL352">
        <f t="shared" si="109"/>
        <v>8.5848518398900531</v>
      </c>
      <c r="AM352">
        <f t="shared" si="110"/>
        <v>7.2861917147023822</v>
      </c>
      <c r="AN352">
        <f t="shared" si="111"/>
        <v>8.2214789472671921</v>
      </c>
      <c r="AO352">
        <f t="shared" si="112"/>
        <v>0.69532710280373833</v>
      </c>
      <c r="AP352">
        <f t="shared" si="113"/>
        <v>0.27289719626168224</v>
      </c>
      <c r="AQ352">
        <f t="shared" si="114"/>
        <v>3.1775700934579439E-2</v>
      </c>
      <c r="AR352" t="e">
        <f>+MATCH(O352,'[1]Return t - CEO t - NO'!B243)</f>
        <v>#N/A</v>
      </c>
    </row>
    <row r="353" spans="1:44" x14ac:dyDescent="0.25">
      <c r="A353" t="s">
        <v>57</v>
      </c>
      <c r="B353">
        <v>2016</v>
      </c>
      <c r="C353">
        <v>42735</v>
      </c>
      <c r="D353">
        <v>2424.8470000000002</v>
      </c>
      <c r="E353">
        <f t="shared" si="118"/>
        <v>2424.8470000000002</v>
      </c>
      <c r="F353">
        <f t="shared" si="104"/>
        <v>2424847</v>
      </c>
      <c r="G353">
        <f t="shared" si="105"/>
        <v>14.701278987579782</v>
      </c>
      <c r="H353">
        <v>1333.17</v>
      </c>
      <c r="I353">
        <v>431.68099999999998</v>
      </c>
      <c r="J353">
        <v>-42.033999999999999</v>
      </c>
      <c r="K353">
        <v>26.681999999999999</v>
      </c>
      <c r="L353">
        <v>0.82</v>
      </c>
      <c r="M353">
        <v>1220.511</v>
      </c>
      <c r="N353">
        <v>228</v>
      </c>
      <c r="O353" t="s">
        <v>58</v>
      </c>
      <c r="P353" t="s">
        <v>50</v>
      </c>
      <c r="Q353">
        <v>2000</v>
      </c>
      <c r="R353">
        <v>2023</v>
      </c>
      <c r="S353">
        <v>23</v>
      </c>
      <c r="U353">
        <v>-3.1529362346887489E-2</v>
      </c>
      <c r="V353">
        <v>-1.7334701942019432E-2</v>
      </c>
      <c r="W353">
        <v>-3.4439673218840304E-2</v>
      </c>
      <c r="X353">
        <v>0.32380041555090494</v>
      </c>
      <c r="Y353" t="s">
        <v>51</v>
      </c>
      <c r="Z353" t="s">
        <v>47</v>
      </c>
      <c r="AA353">
        <f t="shared" si="119"/>
        <v>3010</v>
      </c>
      <c r="AB353">
        <f t="shared" si="119"/>
        <v>2200</v>
      </c>
      <c r="AC353">
        <f t="shared" si="119"/>
        <v>140</v>
      </c>
      <c r="AD353">
        <f t="shared" si="107"/>
        <v>5350</v>
      </c>
      <c r="AE353">
        <v>301</v>
      </c>
      <c r="AF353">
        <v>220</v>
      </c>
      <c r="AG353">
        <v>14</v>
      </c>
      <c r="AH353">
        <v>535</v>
      </c>
      <c r="AI353">
        <v>6.7093043402582984</v>
      </c>
      <c r="AJ353">
        <v>3.1354942159291497</v>
      </c>
      <c r="AK353">
        <f t="shared" si="108"/>
        <v>14.701278987579782</v>
      </c>
      <c r="AL353">
        <f t="shared" si="109"/>
        <v>8.5848518398900531</v>
      </c>
      <c r="AM353">
        <f t="shared" si="110"/>
        <v>7.696212639346407</v>
      </c>
      <c r="AN353">
        <f t="shared" si="111"/>
        <v>8.0096953577429222</v>
      </c>
      <c r="AO353">
        <f t="shared" si="112"/>
        <v>0.56261682242990652</v>
      </c>
      <c r="AP353">
        <f t="shared" si="113"/>
        <v>0.41121495327102803</v>
      </c>
      <c r="AQ353">
        <f t="shared" si="114"/>
        <v>2.6168224299065422E-2</v>
      </c>
      <c r="AR353" t="e">
        <f>+MATCH(O353,'[1]Return t - CEO t - NO'!B296)</f>
        <v>#N/A</v>
      </c>
    </row>
    <row r="354" spans="1:44" x14ac:dyDescent="0.25">
      <c r="A354" t="s">
        <v>187</v>
      </c>
      <c r="B354">
        <v>2016</v>
      </c>
      <c r="C354">
        <v>42735</v>
      </c>
      <c r="D354">
        <v>35001</v>
      </c>
      <c r="E354">
        <f t="shared" si="118"/>
        <v>35001</v>
      </c>
      <c r="F354">
        <f t="shared" si="104"/>
        <v>35001000</v>
      </c>
      <c r="G354">
        <f t="shared" si="105"/>
        <v>17.370887190474104</v>
      </c>
      <c r="H354">
        <v>9249</v>
      </c>
      <c r="I354">
        <v>7099</v>
      </c>
      <c r="J354">
        <v>4584</v>
      </c>
      <c r="K354">
        <v>5429</v>
      </c>
      <c r="L354">
        <v>4.71</v>
      </c>
      <c r="M354">
        <v>18905</v>
      </c>
      <c r="N354">
        <v>228</v>
      </c>
      <c r="O354" t="s">
        <v>188</v>
      </c>
      <c r="P354" t="s">
        <v>50</v>
      </c>
      <c r="Q354">
        <v>1981</v>
      </c>
      <c r="R354">
        <v>2023</v>
      </c>
      <c r="S354">
        <v>42</v>
      </c>
      <c r="T354">
        <v>39001</v>
      </c>
      <c r="U354">
        <v>0.49562114823224135</v>
      </c>
      <c r="V354">
        <v>0.13096768663752464</v>
      </c>
      <c r="W354">
        <v>0.24247553557259985</v>
      </c>
      <c r="X354">
        <v>0.7675424370202184</v>
      </c>
      <c r="Y354" t="s">
        <v>55</v>
      </c>
      <c r="Z354" t="s">
        <v>56</v>
      </c>
      <c r="AA354">
        <f t="shared" si="119"/>
        <v>3550</v>
      </c>
      <c r="AB354">
        <f t="shared" si="119"/>
        <v>1500</v>
      </c>
      <c r="AC354">
        <f t="shared" si="119"/>
        <v>270</v>
      </c>
      <c r="AD354">
        <f t="shared" si="107"/>
        <v>5320</v>
      </c>
      <c r="AE354">
        <v>355</v>
      </c>
      <c r="AF354">
        <v>150</v>
      </c>
      <c r="AG354">
        <v>27</v>
      </c>
      <c r="AH354">
        <v>532</v>
      </c>
      <c r="AI354">
        <v>8.4574431870104636</v>
      </c>
      <c r="AJ354">
        <v>3.7376696182833684</v>
      </c>
      <c r="AK354">
        <f t="shared" si="108"/>
        <v>17.370887190474104</v>
      </c>
      <c r="AL354">
        <f t="shared" si="109"/>
        <v>8.5792285823356895</v>
      </c>
      <c r="AM354">
        <f t="shared" si="110"/>
        <v>7.3132203870903014</v>
      </c>
      <c r="AN354">
        <f t="shared" si="111"/>
        <v>8.174702882469461</v>
      </c>
      <c r="AO354">
        <f t="shared" si="112"/>
        <v>0.66729323308270672</v>
      </c>
      <c r="AP354">
        <f t="shared" si="113"/>
        <v>0.28195488721804512</v>
      </c>
      <c r="AQ354">
        <f t="shared" si="114"/>
        <v>5.0751879699248117E-2</v>
      </c>
      <c r="AR354">
        <f>+MATCH(O354,'[1]Return t - CEO t - NO'!B88)</f>
        <v>1</v>
      </c>
    </row>
    <row r="355" spans="1:44" x14ac:dyDescent="0.25">
      <c r="A355" t="s">
        <v>173</v>
      </c>
      <c r="B355">
        <v>2020</v>
      </c>
      <c r="C355">
        <v>44196</v>
      </c>
      <c r="D355">
        <v>17169</v>
      </c>
      <c r="E355">
        <f t="shared" si="118"/>
        <v>17169</v>
      </c>
      <c r="F355">
        <f t="shared" si="104"/>
        <v>17169000</v>
      </c>
      <c r="G355">
        <f t="shared" si="105"/>
        <v>16.658615990059349</v>
      </c>
      <c r="H355">
        <v>4718</v>
      </c>
      <c r="I355">
        <v>10204</v>
      </c>
      <c r="J355">
        <v>1202</v>
      </c>
      <c r="K355">
        <v>1313</v>
      </c>
      <c r="L355">
        <v>2.1909999999999998</v>
      </c>
      <c r="M355">
        <v>3228</v>
      </c>
      <c r="N355">
        <v>228</v>
      </c>
      <c r="O355" t="s">
        <v>174</v>
      </c>
      <c r="P355" t="s">
        <v>50</v>
      </c>
      <c r="Q355">
        <v>2008</v>
      </c>
      <c r="R355">
        <v>2023</v>
      </c>
      <c r="S355">
        <v>15</v>
      </c>
      <c r="U355">
        <v>0.25476896990250109</v>
      </c>
      <c r="V355">
        <v>7.0009901566777333E-2</v>
      </c>
      <c r="W355">
        <v>0.37236679058240396</v>
      </c>
      <c r="X355">
        <v>2.1627808393387027</v>
      </c>
      <c r="Y355" t="s">
        <v>92</v>
      </c>
      <c r="Z355" t="s">
        <v>84</v>
      </c>
      <c r="AA355">
        <f t="shared" si="119"/>
        <v>4020</v>
      </c>
      <c r="AB355">
        <f t="shared" si="119"/>
        <v>1090</v>
      </c>
      <c r="AC355">
        <f t="shared" si="119"/>
        <v>210</v>
      </c>
      <c r="AD355">
        <f t="shared" si="107"/>
        <v>5320</v>
      </c>
      <c r="AE355">
        <v>402</v>
      </c>
      <c r="AF355">
        <v>109</v>
      </c>
      <c r="AG355">
        <v>21</v>
      </c>
      <c r="AH355">
        <v>532</v>
      </c>
      <c r="AI355">
        <v>7.6921133395954664</v>
      </c>
      <c r="AJ355">
        <v>2.7080502011022101</v>
      </c>
      <c r="AK355">
        <f t="shared" si="108"/>
        <v>16.658615990059349</v>
      </c>
      <c r="AL355">
        <f t="shared" si="109"/>
        <v>8.5792285823356895</v>
      </c>
      <c r="AM355">
        <f t="shared" si="110"/>
        <v>6.9939329752231894</v>
      </c>
      <c r="AN355">
        <f t="shared" si="111"/>
        <v>8.2990371816130661</v>
      </c>
      <c r="AO355">
        <f t="shared" si="112"/>
        <v>0.75563909774436089</v>
      </c>
      <c r="AP355">
        <f t="shared" si="113"/>
        <v>0.20488721804511278</v>
      </c>
      <c r="AQ355">
        <f t="shared" si="114"/>
        <v>3.9473684210526314E-2</v>
      </c>
      <c r="AR355">
        <f>+MATCH(O355,'[1]Return t - CEO t - NO'!B100)</f>
        <v>1</v>
      </c>
    </row>
    <row r="356" spans="1:44" x14ac:dyDescent="0.25">
      <c r="A356" t="s">
        <v>173</v>
      </c>
      <c r="B356">
        <v>2018</v>
      </c>
      <c r="C356">
        <v>43465</v>
      </c>
      <c r="D356">
        <v>16173.734</v>
      </c>
      <c r="E356">
        <f t="shared" si="118"/>
        <v>16173.734</v>
      </c>
      <c r="F356">
        <f t="shared" si="104"/>
        <v>16173734</v>
      </c>
      <c r="G356">
        <f t="shared" si="105"/>
        <v>16.598899126354524</v>
      </c>
      <c r="H356">
        <v>4354.8890000000001</v>
      </c>
      <c r="I356">
        <v>10769.714</v>
      </c>
      <c r="J356">
        <v>1424.663</v>
      </c>
      <c r="K356">
        <v>1480.789</v>
      </c>
      <c r="L356">
        <v>2.42</v>
      </c>
      <c r="M356">
        <v>2910.2739999999999</v>
      </c>
      <c r="N356">
        <v>228</v>
      </c>
      <c r="O356" t="s">
        <v>174</v>
      </c>
      <c r="P356" t="s">
        <v>50</v>
      </c>
      <c r="Q356">
        <v>2008</v>
      </c>
      <c r="R356">
        <v>2023</v>
      </c>
      <c r="S356">
        <v>15</v>
      </c>
      <c r="U356">
        <v>0.32714105916362046</v>
      </c>
      <c r="V356">
        <v>8.8084977779404564E-2</v>
      </c>
      <c r="W356">
        <v>0.48952882099761058</v>
      </c>
      <c r="X356">
        <v>2.4730168782717539</v>
      </c>
      <c r="Y356" t="s">
        <v>92</v>
      </c>
      <c r="Z356" t="s">
        <v>84</v>
      </c>
      <c r="AA356">
        <f t="shared" si="119"/>
        <v>3510</v>
      </c>
      <c r="AB356">
        <f t="shared" si="119"/>
        <v>1430</v>
      </c>
      <c r="AC356">
        <f t="shared" si="119"/>
        <v>380</v>
      </c>
      <c r="AD356">
        <f t="shared" si="107"/>
        <v>5320</v>
      </c>
      <c r="AE356">
        <v>351</v>
      </c>
      <c r="AF356">
        <v>143</v>
      </c>
      <c r="AG356">
        <v>38</v>
      </c>
      <c r="AH356">
        <v>532</v>
      </c>
      <c r="AI356">
        <v>7.7915228191507317</v>
      </c>
      <c r="AJ356">
        <v>2.7080502011022101</v>
      </c>
      <c r="AK356">
        <f t="shared" si="108"/>
        <v>16.598899126354524</v>
      </c>
      <c r="AL356">
        <f t="shared" si="109"/>
        <v>8.5792285823356895</v>
      </c>
      <c r="AM356">
        <f t="shared" si="110"/>
        <v>7.2654297232539529</v>
      </c>
      <c r="AN356">
        <f t="shared" si="111"/>
        <v>8.1633713164599122</v>
      </c>
      <c r="AO356">
        <f t="shared" si="112"/>
        <v>0.65977443609022557</v>
      </c>
      <c r="AP356">
        <f t="shared" si="113"/>
        <v>0.26879699248120303</v>
      </c>
      <c r="AQ356">
        <f t="shared" si="114"/>
        <v>7.1428571428571425E-2</v>
      </c>
      <c r="AR356">
        <f>+MATCH(O356,'[1]Return t - CEO t - NO'!B102)</f>
        <v>1</v>
      </c>
    </row>
    <row r="357" spans="1:44" x14ac:dyDescent="0.25">
      <c r="A357" t="s">
        <v>203</v>
      </c>
      <c r="B357">
        <v>2020</v>
      </c>
      <c r="C357">
        <v>44196</v>
      </c>
      <c r="D357">
        <v>2718.1849999999999</v>
      </c>
      <c r="E357">
        <f t="shared" si="118"/>
        <v>2718.1849999999999</v>
      </c>
      <c r="F357">
        <f t="shared" si="104"/>
        <v>2718185</v>
      </c>
      <c r="G357">
        <f t="shared" si="105"/>
        <v>14.815474936130421</v>
      </c>
      <c r="H357">
        <v>773.61500000000001</v>
      </c>
      <c r="I357">
        <v>733.03499999999997</v>
      </c>
      <c r="J357">
        <v>385.71699999999998</v>
      </c>
      <c r="K357">
        <v>583.35599999999999</v>
      </c>
      <c r="L357">
        <v>2.9249999999999998</v>
      </c>
      <c r="M357">
        <v>3660.9360000000001</v>
      </c>
      <c r="N357">
        <v>228</v>
      </c>
      <c r="O357" t="s">
        <v>204</v>
      </c>
      <c r="P357" t="s">
        <v>50</v>
      </c>
      <c r="Q357">
        <v>1908</v>
      </c>
      <c r="R357">
        <v>2023</v>
      </c>
      <c r="S357">
        <v>115</v>
      </c>
      <c r="U357">
        <v>0.49859038410578904</v>
      </c>
      <c r="V357">
        <v>0.14190240914433713</v>
      </c>
      <c r="W357">
        <v>0.10536021389065528</v>
      </c>
      <c r="X357">
        <v>0.94754496745797323</v>
      </c>
      <c r="Y357" t="s">
        <v>205</v>
      </c>
      <c r="Z357" t="s">
        <v>47</v>
      </c>
      <c r="AA357">
        <f t="shared" si="119"/>
        <v>3510</v>
      </c>
      <c r="AB357">
        <f t="shared" si="119"/>
        <v>1640</v>
      </c>
      <c r="AC357">
        <f t="shared" si="119"/>
        <v>150</v>
      </c>
      <c r="AD357">
        <f t="shared" si="107"/>
        <v>5300</v>
      </c>
      <c r="AE357">
        <v>351</v>
      </c>
      <c r="AF357">
        <v>164</v>
      </c>
      <c r="AG357">
        <v>15</v>
      </c>
      <c r="AH357">
        <v>530</v>
      </c>
      <c r="AI357">
        <v>7.9810497596659573</v>
      </c>
      <c r="AJ357">
        <v>4.7449321283632502</v>
      </c>
      <c r="AK357">
        <f t="shared" si="108"/>
        <v>14.815474936130421</v>
      </c>
      <c r="AL357">
        <f t="shared" si="109"/>
        <v>8.5754620995402124</v>
      </c>
      <c r="AM357">
        <f t="shared" si="110"/>
        <v>7.4024515208182438</v>
      </c>
      <c r="AN357">
        <f t="shared" si="111"/>
        <v>8.1633713164599122</v>
      </c>
      <c r="AO357">
        <f t="shared" si="112"/>
        <v>0.66226415094339619</v>
      </c>
      <c r="AP357">
        <f t="shared" si="113"/>
        <v>0.30943396226415093</v>
      </c>
      <c r="AQ357">
        <f t="shared" si="114"/>
        <v>2.8301886792452831E-2</v>
      </c>
      <c r="AR357" t="e">
        <f>+MATCH(O357,'[1]Return t - CEO t - NO'!B380)</f>
        <v>#N/A</v>
      </c>
    </row>
    <row r="358" spans="1:44" x14ac:dyDescent="0.25">
      <c r="A358" t="s">
        <v>187</v>
      </c>
      <c r="B358">
        <v>2015</v>
      </c>
      <c r="C358">
        <v>42369</v>
      </c>
      <c r="D358">
        <v>25794</v>
      </c>
      <c r="E358">
        <f t="shared" si="118"/>
        <v>25794</v>
      </c>
      <c r="F358">
        <f t="shared" si="104"/>
        <v>25794000</v>
      </c>
      <c r="G358">
        <f t="shared" si="105"/>
        <v>17.065652464706474</v>
      </c>
      <c r="H358">
        <v>9036</v>
      </c>
      <c r="I358">
        <v>5352</v>
      </c>
      <c r="J358">
        <v>1709</v>
      </c>
      <c r="K358">
        <v>2459</v>
      </c>
      <c r="L358">
        <v>4.0259999999999998</v>
      </c>
      <c r="M358">
        <v>15240</v>
      </c>
      <c r="N358">
        <v>228</v>
      </c>
      <c r="O358" t="s">
        <v>188</v>
      </c>
      <c r="P358" t="s">
        <v>50</v>
      </c>
      <c r="Q358">
        <v>1981</v>
      </c>
      <c r="R358">
        <v>2023</v>
      </c>
      <c r="S358">
        <v>42</v>
      </c>
      <c r="T358">
        <v>39001</v>
      </c>
      <c r="U358">
        <v>0.18913235945108456</v>
      </c>
      <c r="V358">
        <v>6.6255718384120338E-2</v>
      </c>
      <c r="W358">
        <v>0.11213910761154855</v>
      </c>
      <c r="X358">
        <v>0.59229747675962818</v>
      </c>
      <c r="Y358" t="s">
        <v>55</v>
      </c>
      <c r="Z358" t="s">
        <v>56</v>
      </c>
      <c r="AA358">
        <f t="shared" si="119"/>
        <v>3530</v>
      </c>
      <c r="AB358">
        <f t="shared" si="119"/>
        <v>1500</v>
      </c>
      <c r="AC358">
        <f t="shared" si="119"/>
        <v>260</v>
      </c>
      <c r="AD358">
        <f t="shared" si="107"/>
        <v>5290</v>
      </c>
      <c r="AE358">
        <v>353</v>
      </c>
      <c r="AF358">
        <v>150</v>
      </c>
      <c r="AG358">
        <v>26</v>
      </c>
      <c r="AH358">
        <v>529</v>
      </c>
      <c r="AI358">
        <v>8.3005286061997374</v>
      </c>
      <c r="AJ358">
        <v>3.7376696182833684</v>
      </c>
      <c r="AK358">
        <f t="shared" si="108"/>
        <v>17.065652464706474</v>
      </c>
      <c r="AL358">
        <f t="shared" si="109"/>
        <v>8.5735735248523444</v>
      </c>
      <c r="AM358">
        <f t="shared" si="110"/>
        <v>7.3132203870903014</v>
      </c>
      <c r="AN358">
        <f t="shared" si="111"/>
        <v>8.1690531499273433</v>
      </c>
      <c r="AO358">
        <f t="shared" si="112"/>
        <v>0.66729678638941403</v>
      </c>
      <c r="AP358">
        <f t="shared" si="113"/>
        <v>0.28355387523629488</v>
      </c>
      <c r="AQ358">
        <f t="shared" si="114"/>
        <v>4.9149338374291113E-2</v>
      </c>
      <c r="AR358">
        <f>+MATCH(O358,'[1]Return t - CEO t - NO'!B89)</f>
        <v>1</v>
      </c>
    </row>
    <row r="359" spans="1:44" x14ac:dyDescent="0.25">
      <c r="A359" t="s">
        <v>169</v>
      </c>
      <c r="B359">
        <v>2017</v>
      </c>
      <c r="C359">
        <v>43100</v>
      </c>
      <c r="D359">
        <v>25658.112000000001</v>
      </c>
      <c r="E359">
        <f t="shared" si="118"/>
        <v>25658.112000000001</v>
      </c>
      <c r="F359">
        <f t="shared" si="104"/>
        <v>25658112</v>
      </c>
      <c r="G359">
        <f t="shared" si="105"/>
        <v>17.060370336892191</v>
      </c>
      <c r="H359">
        <v>13607.294</v>
      </c>
      <c r="I359">
        <v>4946.2539999999999</v>
      </c>
      <c r="J359">
        <v>2004.366</v>
      </c>
      <c r="K359">
        <v>2587.6309999999999</v>
      </c>
      <c r="L359">
        <v>4.298</v>
      </c>
      <c r="M359">
        <v>18623.514999999999</v>
      </c>
      <c r="N359">
        <v>228</v>
      </c>
      <c r="O359" t="s">
        <v>170</v>
      </c>
      <c r="P359" t="s">
        <v>50</v>
      </c>
      <c r="Q359">
        <v>1899</v>
      </c>
      <c r="R359">
        <v>2023</v>
      </c>
      <c r="S359">
        <v>124</v>
      </c>
      <c r="U359">
        <v>0.14730085202833126</v>
      </c>
      <c r="V359">
        <v>7.8118218518961946E-2</v>
      </c>
      <c r="W359">
        <v>0.10762554759399609</v>
      </c>
      <c r="X359">
        <v>0.36350019335218303</v>
      </c>
      <c r="Y359" t="s">
        <v>55</v>
      </c>
      <c r="Z359" t="s">
        <v>56</v>
      </c>
      <c r="AA359">
        <f t="shared" si="119"/>
        <v>3000</v>
      </c>
      <c r="AB359">
        <f t="shared" si="119"/>
        <v>2100</v>
      </c>
      <c r="AC359">
        <f t="shared" si="119"/>
        <v>190</v>
      </c>
      <c r="AD359">
        <f t="shared" si="107"/>
        <v>5290</v>
      </c>
      <c r="AE359">
        <v>300</v>
      </c>
      <c r="AF359">
        <v>210</v>
      </c>
      <c r="AG359">
        <v>19</v>
      </c>
      <c r="AH359">
        <v>529</v>
      </c>
      <c r="AI359">
        <v>8.3659050772024557</v>
      </c>
      <c r="AJ359">
        <v>4.8202815656050371</v>
      </c>
      <c r="AK359">
        <f t="shared" si="108"/>
        <v>17.060370336892191</v>
      </c>
      <c r="AL359">
        <f t="shared" si="109"/>
        <v>8.5735735248523444</v>
      </c>
      <c r="AM359">
        <f t="shared" si="110"/>
        <v>7.6496926237115144</v>
      </c>
      <c r="AN359">
        <f t="shared" si="111"/>
        <v>8.0063675676502459</v>
      </c>
      <c r="AO359">
        <f t="shared" si="112"/>
        <v>0.56710775047258977</v>
      </c>
      <c r="AP359">
        <f t="shared" si="113"/>
        <v>0.39697542533081287</v>
      </c>
      <c r="AQ359">
        <f t="shared" si="114"/>
        <v>3.5916824196597356E-2</v>
      </c>
      <c r="AR359" t="e">
        <f>+MATCH(O359,'[1]Return t - CEO t - NO'!B351)</f>
        <v>#N/A</v>
      </c>
    </row>
    <row r="360" spans="1:44" x14ac:dyDescent="0.25">
      <c r="A360" t="s">
        <v>189</v>
      </c>
      <c r="B360">
        <v>2017</v>
      </c>
      <c r="C360">
        <v>43100</v>
      </c>
      <c r="D360">
        <v>5333</v>
      </c>
      <c r="E360">
        <f t="shared" si="118"/>
        <v>5333</v>
      </c>
      <c r="F360">
        <f t="shared" si="104"/>
        <v>5333000</v>
      </c>
      <c r="G360">
        <f t="shared" si="105"/>
        <v>15.489424489582738</v>
      </c>
      <c r="H360">
        <v>2889</v>
      </c>
      <c r="I360">
        <v>743</v>
      </c>
      <c r="J360">
        <v>752</v>
      </c>
      <c r="K360">
        <v>1051</v>
      </c>
      <c r="L360">
        <v>1.0649999999999999</v>
      </c>
      <c r="M360">
        <v>4522</v>
      </c>
      <c r="N360">
        <v>228</v>
      </c>
      <c r="O360" t="s">
        <v>190</v>
      </c>
      <c r="P360" t="s">
        <v>50</v>
      </c>
      <c r="Q360">
        <v>1889</v>
      </c>
      <c r="R360">
        <v>2023</v>
      </c>
      <c r="S360">
        <v>134</v>
      </c>
      <c r="U360">
        <v>0.26029768085842853</v>
      </c>
      <c r="V360">
        <v>0.14100881305081567</v>
      </c>
      <c r="W360">
        <v>0.16629809818664307</v>
      </c>
      <c r="X360">
        <v>0.25718241606092074</v>
      </c>
      <c r="Y360" t="s">
        <v>101</v>
      </c>
      <c r="Z360" t="s">
        <v>102</v>
      </c>
      <c r="AA360">
        <f t="shared" si="119"/>
        <v>3160</v>
      </c>
      <c r="AB360">
        <f t="shared" si="119"/>
        <v>1200</v>
      </c>
      <c r="AC360">
        <f t="shared" si="119"/>
        <v>920</v>
      </c>
      <c r="AD360">
        <f t="shared" si="107"/>
        <v>5280</v>
      </c>
      <c r="AE360">
        <v>316</v>
      </c>
      <c r="AF360">
        <v>120</v>
      </c>
      <c r="AG360">
        <v>92</v>
      </c>
      <c r="AH360">
        <v>528</v>
      </c>
      <c r="AI360">
        <v>6.9707300781435251</v>
      </c>
      <c r="AJ360">
        <v>4.8978397999509111</v>
      </c>
      <c r="AK360">
        <f t="shared" si="108"/>
        <v>15.489424489582738</v>
      </c>
      <c r="AL360">
        <f t="shared" si="109"/>
        <v>8.5716813767003064</v>
      </c>
      <c r="AM360">
        <f t="shared" si="110"/>
        <v>7.0900768357760917</v>
      </c>
      <c r="AN360">
        <f t="shared" si="111"/>
        <v>8.0583273065809582</v>
      </c>
      <c r="AO360">
        <f t="shared" si="112"/>
        <v>0.59848484848484851</v>
      </c>
      <c r="AP360">
        <f t="shared" si="113"/>
        <v>0.22727272727272727</v>
      </c>
      <c r="AQ360">
        <f t="shared" si="114"/>
        <v>0.17424242424242425</v>
      </c>
      <c r="AR360" t="e">
        <f>+MATCH(O360,'[1]Return t - CEO t - NO'!B135)</f>
        <v>#N/A</v>
      </c>
    </row>
    <row r="361" spans="1:44" x14ac:dyDescent="0.25">
      <c r="A361" t="s">
        <v>96</v>
      </c>
      <c r="B361">
        <v>2018</v>
      </c>
      <c r="C361">
        <v>43465</v>
      </c>
      <c r="D361">
        <v>1866.088</v>
      </c>
      <c r="E361">
        <f t="shared" si="118"/>
        <v>1866.088</v>
      </c>
      <c r="F361">
        <f t="shared" si="104"/>
        <v>1866088</v>
      </c>
      <c r="G361">
        <f t="shared" si="105"/>
        <v>14.439354818977336</v>
      </c>
      <c r="H361">
        <v>691.45899999999995</v>
      </c>
      <c r="I361">
        <v>40.83</v>
      </c>
      <c r="J361">
        <v>159.786</v>
      </c>
      <c r="K361">
        <v>212.61</v>
      </c>
      <c r="L361">
        <v>1.508</v>
      </c>
      <c r="M361">
        <v>2619.2570000000001</v>
      </c>
      <c r="N361">
        <v>228</v>
      </c>
      <c r="O361" t="s">
        <v>97</v>
      </c>
      <c r="P361" t="s">
        <v>50</v>
      </c>
      <c r="Q361">
        <v>1960</v>
      </c>
      <c r="R361">
        <v>2023</v>
      </c>
      <c r="S361">
        <v>63</v>
      </c>
      <c r="U361">
        <v>0.23108528488312396</v>
      </c>
      <c r="V361">
        <v>8.5626186975105142E-2</v>
      </c>
      <c r="W361">
        <v>6.1004322981669995E-2</v>
      </c>
      <c r="X361">
        <v>5.9049054246166438E-2</v>
      </c>
      <c r="Y361" t="s">
        <v>98</v>
      </c>
      <c r="Z361" t="s">
        <v>68</v>
      </c>
      <c r="AA361">
        <f t="shared" si="119"/>
        <v>2790</v>
      </c>
      <c r="AB361">
        <f t="shared" si="119"/>
        <v>890</v>
      </c>
      <c r="AC361">
        <f t="shared" si="119"/>
        <v>1600</v>
      </c>
      <c r="AD361">
        <f t="shared" si="107"/>
        <v>5280</v>
      </c>
      <c r="AE361">
        <v>279</v>
      </c>
      <c r="AF361">
        <v>89</v>
      </c>
      <c r="AG361">
        <v>160</v>
      </c>
      <c r="AH361">
        <v>528</v>
      </c>
      <c r="AI361">
        <v>7.3185395485679017</v>
      </c>
      <c r="AJ361">
        <v>4.1431347263915326</v>
      </c>
      <c r="AK361">
        <f t="shared" si="108"/>
        <v>14.439354818977336</v>
      </c>
      <c r="AL361">
        <f t="shared" si="109"/>
        <v>8.5716813767003064</v>
      </c>
      <c r="AM361">
        <f t="shared" si="110"/>
        <v>6.7912214627261855</v>
      </c>
      <c r="AN361">
        <f t="shared" si="111"/>
        <v>7.9337968748154113</v>
      </c>
      <c r="AO361">
        <f t="shared" si="112"/>
        <v>0.52840909090909094</v>
      </c>
      <c r="AP361">
        <f t="shared" si="113"/>
        <v>0.16856060606060605</v>
      </c>
      <c r="AQ361">
        <f t="shared" si="114"/>
        <v>0.30303030303030304</v>
      </c>
      <c r="AR361" t="e">
        <f>+MATCH(O361,'[1]Return t - CEO t - NO'!B334)</f>
        <v>#N/A</v>
      </c>
    </row>
    <row r="362" spans="1:44" x14ac:dyDescent="0.25">
      <c r="A362" t="s">
        <v>212</v>
      </c>
      <c r="B362">
        <v>2017</v>
      </c>
      <c r="C362">
        <v>43100</v>
      </c>
      <c r="D362">
        <v>231.749</v>
      </c>
      <c r="E362">
        <f t="shared" si="118"/>
        <v>231.749</v>
      </c>
      <c r="F362">
        <f t="shared" si="104"/>
        <v>231749</v>
      </c>
      <c r="G362">
        <f t="shared" si="105"/>
        <v>12.353410168424185</v>
      </c>
      <c r="H362">
        <v>120.157</v>
      </c>
      <c r="I362">
        <v>1E-3</v>
      </c>
      <c r="J362">
        <v>5.2190000000000003</v>
      </c>
      <c r="K362">
        <v>7.9210000000000003</v>
      </c>
      <c r="L362">
        <v>6.5000000000000002E-2</v>
      </c>
      <c r="M362">
        <v>176.691</v>
      </c>
      <c r="N362">
        <v>228</v>
      </c>
      <c r="O362" t="s">
        <v>213</v>
      </c>
      <c r="P362" t="s">
        <v>50</v>
      </c>
      <c r="Q362">
        <v>1969</v>
      </c>
      <c r="R362">
        <v>2023</v>
      </c>
      <c r="S362">
        <v>54</v>
      </c>
      <c r="U362">
        <v>4.3434839418427559E-2</v>
      </c>
      <c r="V362">
        <v>2.2520054023965584E-2</v>
      </c>
      <c r="W362">
        <v>2.9537441069437606E-2</v>
      </c>
      <c r="X362">
        <v>8.3224448013848548E-6</v>
      </c>
      <c r="Y362" t="s">
        <v>128</v>
      </c>
      <c r="Z362" t="s">
        <v>129</v>
      </c>
      <c r="AA362">
        <f t="shared" si="119"/>
        <v>2340</v>
      </c>
      <c r="AB362">
        <f t="shared" si="119"/>
        <v>910</v>
      </c>
      <c r="AC362">
        <f t="shared" si="119"/>
        <v>2030</v>
      </c>
      <c r="AD362">
        <f t="shared" si="107"/>
        <v>5280</v>
      </c>
      <c r="AE362">
        <v>234</v>
      </c>
      <c r="AF362">
        <v>91</v>
      </c>
      <c r="AG362">
        <v>203</v>
      </c>
      <c r="AH362">
        <v>528</v>
      </c>
      <c r="AI362">
        <v>4.1743872698956368</v>
      </c>
      <c r="AJ362">
        <v>3.9889840465642745</v>
      </c>
      <c r="AK362">
        <f t="shared" si="108"/>
        <v>12.353410168424185</v>
      </c>
      <c r="AL362">
        <f t="shared" si="109"/>
        <v>8.5716813767003064</v>
      </c>
      <c r="AM362">
        <f t="shared" si="110"/>
        <v>6.8134445995108956</v>
      </c>
      <c r="AN362">
        <f t="shared" si="111"/>
        <v>7.7579062083517467</v>
      </c>
      <c r="AO362">
        <f t="shared" si="112"/>
        <v>0.44318181818181818</v>
      </c>
      <c r="AP362">
        <f t="shared" si="113"/>
        <v>0.17234848484848486</v>
      </c>
      <c r="AQ362">
        <f t="shared" si="114"/>
        <v>0.38446969696969696</v>
      </c>
      <c r="AR362" t="e">
        <f>+MATCH(O362,'[1]Return t - CEO t - NO'!B670)</f>
        <v>#N/A</v>
      </c>
    </row>
    <row r="363" spans="1:44" x14ac:dyDescent="0.25">
      <c r="A363" t="s">
        <v>214</v>
      </c>
      <c r="B363">
        <v>2018</v>
      </c>
      <c r="C363">
        <v>43465</v>
      </c>
      <c r="D363">
        <v>286.25400000000002</v>
      </c>
      <c r="E363">
        <f t="shared" si="118"/>
        <v>286.25400000000002</v>
      </c>
      <c r="F363">
        <f t="shared" si="104"/>
        <v>286254</v>
      </c>
      <c r="G363">
        <f t="shared" si="105"/>
        <v>12.56463480755208</v>
      </c>
      <c r="H363">
        <v>12.734999999999999</v>
      </c>
      <c r="I363">
        <v>2.4180000000000001</v>
      </c>
      <c r="J363">
        <v>-31.995000000000001</v>
      </c>
      <c r="K363">
        <v>-25.800999999999998</v>
      </c>
      <c r="L363">
        <v>0.152</v>
      </c>
      <c r="M363">
        <v>283.76</v>
      </c>
      <c r="N363">
        <v>228</v>
      </c>
      <c r="O363" t="s">
        <v>215</v>
      </c>
      <c r="P363" t="s">
        <v>50</v>
      </c>
      <c r="Q363">
        <v>1646</v>
      </c>
      <c r="R363">
        <v>2023</v>
      </c>
      <c r="S363">
        <v>377</v>
      </c>
      <c r="U363">
        <v>-2.5123674911660778</v>
      </c>
      <c r="V363">
        <v>-0.11177136389360498</v>
      </c>
      <c r="W363">
        <v>-0.11275373555117001</v>
      </c>
      <c r="X363">
        <v>0.18987043580683158</v>
      </c>
      <c r="Y363" t="s">
        <v>51</v>
      </c>
      <c r="Z363" t="s">
        <v>47</v>
      </c>
      <c r="AA363">
        <f t="shared" si="119"/>
        <v>5090</v>
      </c>
      <c r="AB363">
        <f t="shared" si="119"/>
        <v>0</v>
      </c>
      <c r="AC363">
        <f t="shared" si="119"/>
        <v>170</v>
      </c>
      <c r="AD363">
        <f t="shared" si="107"/>
        <v>5260</v>
      </c>
      <c r="AE363">
        <v>509</v>
      </c>
      <c r="AF363">
        <v>0</v>
      </c>
      <c r="AG363">
        <v>17</v>
      </c>
      <c r="AH363">
        <v>526</v>
      </c>
      <c r="AI363">
        <v>5.0238805208462765</v>
      </c>
      <c r="AJ363">
        <v>5.9322451874480109</v>
      </c>
      <c r="AK363">
        <f t="shared" si="108"/>
        <v>12.56463480755208</v>
      </c>
      <c r="AL363">
        <f t="shared" si="109"/>
        <v>8.567886305731756</v>
      </c>
      <c r="AM363" t="e">
        <f t="shared" si="110"/>
        <v>#NUM!</v>
      </c>
      <c r="AN363">
        <f t="shared" si="111"/>
        <v>8.5350331095445693</v>
      </c>
      <c r="AO363">
        <f t="shared" si="112"/>
        <v>0.96768060836501901</v>
      </c>
      <c r="AP363">
        <f t="shared" si="113"/>
        <v>0</v>
      </c>
      <c r="AQ363">
        <f t="shared" si="114"/>
        <v>3.2319391634980987E-2</v>
      </c>
      <c r="AR363" t="e">
        <f>+MATCH(O363,'[1]Return t - CEO t - NO'!B597)</f>
        <v>#N/A</v>
      </c>
    </row>
    <row r="364" spans="1:44" x14ac:dyDescent="0.25">
      <c r="A364" t="s">
        <v>164</v>
      </c>
      <c r="B364">
        <v>2021</v>
      </c>
      <c r="C364">
        <v>44561</v>
      </c>
      <c r="D364">
        <v>42.026000000000003</v>
      </c>
      <c r="E364">
        <f>+D364*[1]Valuta!$D$11</f>
        <v>371.35434380000004</v>
      </c>
      <c r="F364">
        <f t="shared" si="104"/>
        <v>371354.34380000003</v>
      </c>
      <c r="G364">
        <f t="shared" si="105"/>
        <v>12.824911990349616</v>
      </c>
      <c r="H364">
        <v>37.725000000000001</v>
      </c>
      <c r="I364">
        <v>1.0999999999999999E-2</v>
      </c>
      <c r="J364">
        <v>-31.35</v>
      </c>
      <c r="K364">
        <v>-29.547999999999998</v>
      </c>
      <c r="L364">
        <v>0.09</v>
      </c>
      <c r="M364">
        <v>2.84</v>
      </c>
      <c r="N364">
        <v>228</v>
      </c>
      <c r="O364" t="s">
        <v>165</v>
      </c>
      <c r="P364" t="s">
        <v>45</v>
      </c>
      <c r="Q364">
        <v>1996</v>
      </c>
      <c r="R364">
        <v>2023</v>
      </c>
      <c r="S364">
        <v>27</v>
      </c>
      <c r="T364">
        <v>44256</v>
      </c>
      <c r="U364">
        <v>-0.83101391650099399</v>
      </c>
      <c r="V364">
        <v>-0.74596678246799597</v>
      </c>
      <c r="W364">
        <v>-11.038732394366198</v>
      </c>
      <c r="X364">
        <v>2.9158383035122597E-4</v>
      </c>
      <c r="Y364" t="s">
        <v>98</v>
      </c>
      <c r="Z364" t="s">
        <v>68</v>
      </c>
      <c r="AA364" s="1">
        <f>+AE364*[1]Valuta!$D$11</f>
        <v>3534.52</v>
      </c>
      <c r="AB364" s="1">
        <f>+AF364*[1]Valuta!$D$11</f>
        <v>1502.1709999999998</v>
      </c>
      <c r="AC364" s="1">
        <f>+AG364*[1]Valuta!$D$11</f>
        <v>220.9075</v>
      </c>
      <c r="AD364" s="1">
        <f t="shared" si="107"/>
        <v>5257.5985000000001</v>
      </c>
      <c r="AE364">
        <v>400</v>
      </c>
      <c r="AF364">
        <v>170</v>
      </c>
      <c r="AG364">
        <v>25</v>
      </c>
      <c r="AH364">
        <v>595</v>
      </c>
      <c r="AI364">
        <v>4.499809670330265</v>
      </c>
      <c r="AJ364">
        <v>3.2958368660043291</v>
      </c>
      <c r="AK364">
        <f t="shared" si="108"/>
        <v>12.824911990349616</v>
      </c>
      <c r="AL364">
        <f t="shared" si="109"/>
        <v>8.5674296425416294</v>
      </c>
      <c r="AM364">
        <f t="shared" si="110"/>
        <v>7.3146666740462623</v>
      </c>
      <c r="AN364">
        <f t="shared" si="111"/>
        <v>8.1703327841039819</v>
      </c>
      <c r="AO364">
        <f t="shared" si="112"/>
        <v>0.67226890756302515</v>
      </c>
      <c r="AP364">
        <f t="shared" si="113"/>
        <v>0.2857142857142857</v>
      </c>
      <c r="AQ364">
        <f t="shared" si="114"/>
        <v>4.2016806722689072E-2</v>
      </c>
      <c r="AR364" t="e">
        <f>+MATCH(O364,'[1]Return t - CEO t - NO'!B299)</f>
        <v>#N/A</v>
      </c>
    </row>
    <row r="365" spans="1:44" x14ac:dyDescent="0.25">
      <c r="A365" t="s">
        <v>158</v>
      </c>
      <c r="B365">
        <v>2015</v>
      </c>
      <c r="C365">
        <v>42369</v>
      </c>
      <c r="D365">
        <v>232.02600000000001</v>
      </c>
      <c r="E365">
        <f>+D365*[1]Valuta!$D$5</f>
        <v>2041.5039636000001</v>
      </c>
      <c r="F365">
        <f t="shared" si="104"/>
        <v>2041503.9636000001</v>
      </c>
      <c r="G365">
        <f t="shared" si="105"/>
        <v>14.529197331253476</v>
      </c>
      <c r="H365">
        <v>62.003</v>
      </c>
      <c r="I365">
        <v>101.038</v>
      </c>
      <c r="J365">
        <v>10.568</v>
      </c>
      <c r="K365">
        <v>21.466999999999999</v>
      </c>
      <c r="L365">
        <v>0.124</v>
      </c>
      <c r="M365">
        <v>49.548000000000002</v>
      </c>
      <c r="N365">
        <v>228</v>
      </c>
      <c r="O365" t="s">
        <v>159</v>
      </c>
      <c r="P365" t="s">
        <v>45</v>
      </c>
      <c r="Q365">
        <v>2005</v>
      </c>
      <c r="R365">
        <v>2023</v>
      </c>
      <c r="S365">
        <v>18</v>
      </c>
      <c r="U365">
        <v>0.17044336564359788</v>
      </c>
      <c r="V365">
        <v>4.5546619775370001E-2</v>
      </c>
      <c r="W365">
        <v>0.21328812464680713</v>
      </c>
      <c r="X365">
        <v>1.6295663113075174</v>
      </c>
      <c r="Y365" t="s">
        <v>71</v>
      </c>
      <c r="Z365" t="s">
        <v>72</v>
      </c>
      <c r="AA365" s="1">
        <f>+AE365*[1]Valuta!$D$5</f>
        <v>3211.489</v>
      </c>
      <c r="AB365" s="1">
        <f>+AF365*[1]Valuta!$D$5</f>
        <v>0</v>
      </c>
      <c r="AC365" s="1">
        <f>+AG365*[1]Valuta!$D$5</f>
        <v>2041.2752</v>
      </c>
      <c r="AD365" s="1">
        <f t="shared" si="107"/>
        <v>5252.7641999999996</v>
      </c>
      <c r="AE365">
        <v>365</v>
      </c>
      <c r="AF365">
        <v>0</v>
      </c>
      <c r="AG365">
        <v>232</v>
      </c>
      <c r="AH365">
        <v>597</v>
      </c>
      <c r="AI365">
        <v>4.8202815656050371</v>
      </c>
      <c r="AJ365">
        <v>2.8903717578961645</v>
      </c>
      <c r="AK365">
        <f t="shared" si="108"/>
        <v>14.529197331253476</v>
      </c>
      <c r="AL365">
        <f t="shared" si="109"/>
        <v>8.5665097313113705</v>
      </c>
      <c r="AM365" t="e">
        <f t="shared" si="110"/>
        <v>#NUM!</v>
      </c>
      <c r="AN365">
        <f t="shared" si="111"/>
        <v>8.0744899715012597</v>
      </c>
      <c r="AO365">
        <f t="shared" si="112"/>
        <v>0.61139028475711898</v>
      </c>
      <c r="AP365">
        <f t="shared" si="113"/>
        <v>0</v>
      </c>
      <c r="AQ365">
        <f t="shared" si="114"/>
        <v>0.38860971524288113</v>
      </c>
      <c r="AR365" t="e">
        <f>+MATCH(O365,'[1]Return t - CEO t - NO'!B449)</f>
        <v>#N/A</v>
      </c>
    </row>
    <row r="366" spans="1:44" x14ac:dyDescent="0.25">
      <c r="A366" t="s">
        <v>216</v>
      </c>
      <c r="B366">
        <v>2018</v>
      </c>
      <c r="C366">
        <v>43465</v>
      </c>
      <c r="D366">
        <v>2977.2860000000001</v>
      </c>
      <c r="E366">
        <f>+D366</f>
        <v>2977.2860000000001</v>
      </c>
      <c r="F366">
        <f t="shared" si="104"/>
        <v>2977286</v>
      </c>
      <c r="G366">
        <f t="shared" si="105"/>
        <v>14.906522705252495</v>
      </c>
      <c r="H366">
        <v>1711.077</v>
      </c>
      <c r="I366">
        <v>1195.729</v>
      </c>
      <c r="J366">
        <v>-72.605999999999995</v>
      </c>
      <c r="K366">
        <v>37.396999999999998</v>
      </c>
      <c r="L366">
        <v>3.1E-2</v>
      </c>
      <c r="M366">
        <v>206.22800000000001</v>
      </c>
      <c r="N366">
        <v>228</v>
      </c>
      <c r="O366" t="s">
        <v>217</v>
      </c>
      <c r="P366" t="s">
        <v>50</v>
      </c>
      <c r="Q366">
        <v>1981</v>
      </c>
      <c r="R366">
        <v>2023</v>
      </c>
      <c r="S366">
        <v>42</v>
      </c>
      <c r="U366">
        <v>-4.2432923825169756E-2</v>
      </c>
      <c r="V366">
        <v>-2.4386639375592399E-2</v>
      </c>
      <c r="W366">
        <v>-0.35206664468452387</v>
      </c>
      <c r="X366">
        <v>0.69881659329182733</v>
      </c>
      <c r="Y366" t="s">
        <v>46</v>
      </c>
      <c r="Z366" t="s">
        <v>47</v>
      </c>
      <c r="AA366">
        <f>+AE366*10</f>
        <v>4360</v>
      </c>
      <c r="AB366">
        <f>+AF366*10</f>
        <v>0</v>
      </c>
      <c r="AC366">
        <f>+AG366*10</f>
        <v>890</v>
      </c>
      <c r="AD366">
        <f t="shared" si="107"/>
        <v>5250</v>
      </c>
      <c r="AE366">
        <v>436</v>
      </c>
      <c r="AF366">
        <v>0</v>
      </c>
      <c r="AG366">
        <v>89</v>
      </c>
      <c r="AH366">
        <v>525</v>
      </c>
      <c r="AI366">
        <v>3.4339872044851463</v>
      </c>
      <c r="AJ366">
        <v>3.7376696182833684</v>
      </c>
      <c r="AK366">
        <f t="shared" si="108"/>
        <v>14.906522705252495</v>
      </c>
      <c r="AL366">
        <f t="shared" si="109"/>
        <v>8.5659833555856686</v>
      </c>
      <c r="AM366" t="e">
        <f t="shared" si="110"/>
        <v>#NUM!</v>
      </c>
      <c r="AN366">
        <f t="shared" si="111"/>
        <v>8.3802273363430793</v>
      </c>
      <c r="AO366">
        <f t="shared" si="112"/>
        <v>0.83047619047619048</v>
      </c>
      <c r="AP366">
        <f t="shared" si="113"/>
        <v>0</v>
      </c>
      <c r="AQ366">
        <f t="shared" si="114"/>
        <v>0.16952380952380952</v>
      </c>
      <c r="AR366" t="e">
        <f>+MATCH(O366,'[1]Return t - CEO t - NO'!B254)</f>
        <v>#N/A</v>
      </c>
    </row>
    <row r="367" spans="1:44" x14ac:dyDescent="0.25">
      <c r="A367" t="s">
        <v>150</v>
      </c>
      <c r="B367">
        <v>2017</v>
      </c>
      <c r="C367">
        <v>43100</v>
      </c>
      <c r="D367">
        <v>185.119</v>
      </c>
      <c r="E367">
        <f>+D367*[1]Valuta!$D$7</f>
        <v>1525.5841908999998</v>
      </c>
      <c r="F367">
        <f t="shared" si="104"/>
        <v>1525584.1908999998</v>
      </c>
      <c r="G367">
        <f t="shared" si="105"/>
        <v>14.237887970668771</v>
      </c>
      <c r="H367">
        <v>124.953</v>
      </c>
      <c r="I367">
        <v>20</v>
      </c>
      <c r="J367">
        <v>10.449</v>
      </c>
      <c r="K367">
        <v>19.27</v>
      </c>
      <c r="L367">
        <v>0.60099999999999998</v>
      </c>
      <c r="M367">
        <v>236.00299999999999</v>
      </c>
      <c r="N367">
        <v>228</v>
      </c>
      <c r="O367" t="s">
        <v>151</v>
      </c>
      <c r="P367" t="s">
        <v>45</v>
      </c>
      <c r="Q367">
        <v>1983</v>
      </c>
      <c r="R367">
        <v>2023</v>
      </c>
      <c r="S367">
        <v>40</v>
      </c>
      <c r="U367">
        <v>8.3623442414347798E-2</v>
      </c>
      <c r="V367">
        <v>5.644477336199958E-2</v>
      </c>
      <c r="W367">
        <v>4.4274860912785007E-2</v>
      </c>
      <c r="X367">
        <v>0.16006018262866836</v>
      </c>
      <c r="Y367" t="s">
        <v>113</v>
      </c>
      <c r="Z367" t="s">
        <v>68</v>
      </c>
      <c r="AA367" s="1">
        <f>+AE367*[1]Valuta!$D$7</f>
        <v>3082.1713999999997</v>
      </c>
      <c r="AB367" s="1">
        <f>+AF367*[1]Valuta!$D$7</f>
        <v>2002.5872999999999</v>
      </c>
      <c r="AC367" s="1">
        <f>+AG367*[1]Valuta!$D$7</f>
        <v>148.3398</v>
      </c>
      <c r="AD367" s="1">
        <f t="shared" si="107"/>
        <v>5233.0984999999991</v>
      </c>
      <c r="AE367">
        <v>374</v>
      </c>
      <c r="AF367">
        <v>243</v>
      </c>
      <c r="AG367">
        <v>18</v>
      </c>
      <c r="AH367">
        <v>635</v>
      </c>
      <c r="AI367">
        <v>6.3985949345352076</v>
      </c>
      <c r="AJ367">
        <v>3.6888794541139363</v>
      </c>
      <c r="AK367">
        <f t="shared" si="108"/>
        <v>14.237887970668771</v>
      </c>
      <c r="AL367">
        <f t="shared" si="109"/>
        <v>8.5627588290500185</v>
      </c>
      <c r="AM367">
        <f t="shared" si="110"/>
        <v>7.6021952734978759</v>
      </c>
      <c r="AN367">
        <f t="shared" si="111"/>
        <v>8.033389627571859</v>
      </c>
      <c r="AO367">
        <f t="shared" si="112"/>
        <v>0.58897637795275593</v>
      </c>
      <c r="AP367">
        <f t="shared" si="113"/>
        <v>0.38267716535433077</v>
      </c>
      <c r="AQ367">
        <f t="shared" si="114"/>
        <v>2.8346456692913389E-2</v>
      </c>
      <c r="AR367" t="e">
        <f>+MATCH(O367,'[1]Return t - CEO t - NO'!B415)</f>
        <v>#N/A</v>
      </c>
    </row>
    <row r="368" spans="1:44" x14ac:dyDescent="0.25">
      <c r="A368" t="s">
        <v>156</v>
      </c>
      <c r="B368">
        <v>2015</v>
      </c>
      <c r="C368">
        <v>42369</v>
      </c>
      <c r="D368">
        <v>1083.127</v>
      </c>
      <c r="E368">
        <f>+D368</f>
        <v>1083.127</v>
      </c>
      <c r="F368">
        <f t="shared" si="104"/>
        <v>1083127</v>
      </c>
      <c r="G368">
        <f t="shared" si="105"/>
        <v>13.895362785959247</v>
      </c>
      <c r="H368">
        <v>424.988</v>
      </c>
      <c r="I368">
        <v>188.375</v>
      </c>
      <c r="J368">
        <v>87.707999999999998</v>
      </c>
      <c r="K368">
        <v>123.86799999999999</v>
      </c>
      <c r="L368">
        <v>0.67</v>
      </c>
      <c r="M368">
        <v>1420.712</v>
      </c>
      <c r="N368">
        <v>228</v>
      </c>
      <c r="O368" t="s">
        <v>157</v>
      </c>
      <c r="P368" t="s">
        <v>50</v>
      </c>
      <c r="Q368">
        <v>2006</v>
      </c>
      <c r="R368">
        <v>2023</v>
      </c>
      <c r="S368">
        <v>17</v>
      </c>
      <c r="T368">
        <v>39031</v>
      </c>
      <c r="U368">
        <v>0.20637759183788718</v>
      </c>
      <c r="V368">
        <v>8.0976653707275331E-2</v>
      </c>
      <c r="W368">
        <v>6.1735242610747289E-2</v>
      </c>
      <c r="X368">
        <v>0.44324780934991104</v>
      </c>
      <c r="Y368" t="s">
        <v>51</v>
      </c>
      <c r="Z368" t="s">
        <v>47</v>
      </c>
      <c r="AA368">
        <f>+AE368*10</f>
        <v>2210</v>
      </c>
      <c r="AB368">
        <f>+AF368*10</f>
        <v>2820</v>
      </c>
      <c r="AC368">
        <f>+AG368*10</f>
        <v>200</v>
      </c>
      <c r="AD368">
        <f t="shared" si="107"/>
        <v>5230</v>
      </c>
      <c r="AE368">
        <v>221</v>
      </c>
      <c r="AF368">
        <v>282</v>
      </c>
      <c r="AG368">
        <v>20</v>
      </c>
      <c r="AH368">
        <v>523</v>
      </c>
      <c r="AI368">
        <v>6.5072777123850116</v>
      </c>
      <c r="AJ368">
        <v>2.8332133440562162</v>
      </c>
      <c r="AK368">
        <f t="shared" si="108"/>
        <v>13.895362785959247</v>
      </c>
      <c r="AL368">
        <f t="shared" si="109"/>
        <v>8.5621665570589691</v>
      </c>
      <c r="AM368">
        <f t="shared" si="110"/>
        <v>7.9444921639321588</v>
      </c>
      <c r="AN368">
        <f t="shared" si="111"/>
        <v>7.7007477945117984</v>
      </c>
      <c r="AO368">
        <f t="shared" si="112"/>
        <v>0.42256214149139582</v>
      </c>
      <c r="AP368">
        <f t="shared" si="113"/>
        <v>0.53919694072657742</v>
      </c>
      <c r="AQ368">
        <f t="shared" si="114"/>
        <v>3.8240917782026769E-2</v>
      </c>
      <c r="AR368">
        <f>+MATCH(O368,'[1]Return t - CEO t - NO'!B65)</f>
        <v>1</v>
      </c>
    </row>
    <row r="369" spans="1:44" x14ac:dyDescent="0.25">
      <c r="A369" t="s">
        <v>218</v>
      </c>
      <c r="B369">
        <v>2016</v>
      </c>
      <c r="C369">
        <v>42735</v>
      </c>
      <c r="D369">
        <v>111.292</v>
      </c>
      <c r="E369">
        <f>+D369*[1]Valuta!$D$6</f>
        <v>962.18611520000002</v>
      </c>
      <c r="F369">
        <f t="shared" si="104"/>
        <v>962186.1152</v>
      </c>
      <c r="G369">
        <f t="shared" si="105"/>
        <v>13.776963177879395</v>
      </c>
      <c r="H369">
        <v>32.700000000000003</v>
      </c>
      <c r="I369">
        <v>31.635999999999999</v>
      </c>
      <c r="J369">
        <v>-17.042000000000002</v>
      </c>
      <c r="K369">
        <v>1.879</v>
      </c>
      <c r="L369">
        <v>0.14299999999999999</v>
      </c>
      <c r="M369">
        <v>44.527000000000001</v>
      </c>
      <c r="N369">
        <v>228</v>
      </c>
      <c r="O369" t="s">
        <v>219</v>
      </c>
      <c r="P369" t="s">
        <v>45</v>
      </c>
      <c r="Q369">
        <v>2002</v>
      </c>
      <c r="R369">
        <v>2023</v>
      </c>
      <c r="S369">
        <v>21</v>
      </c>
      <c r="T369">
        <v>39171</v>
      </c>
      <c r="U369">
        <v>-0.52116207951070337</v>
      </c>
      <c r="V369">
        <v>-0.15312870646587357</v>
      </c>
      <c r="W369">
        <v>-0.38273407146225891</v>
      </c>
      <c r="X369">
        <v>0.96746177370030573</v>
      </c>
      <c r="Y369" t="s">
        <v>71</v>
      </c>
      <c r="Z369" t="s">
        <v>72</v>
      </c>
      <c r="AA369" s="1">
        <f>+AE369*[1]Valuta!$D$6</f>
        <v>4201.7615999999998</v>
      </c>
      <c r="AB369" s="1">
        <f>+AF369*[1]Valuta!$D$6</f>
        <v>605.19200000000001</v>
      </c>
      <c r="AC369" s="1">
        <f>+AG369*[1]Valuta!$D$6</f>
        <v>406.34320000000002</v>
      </c>
      <c r="AD369" s="1">
        <f t="shared" si="107"/>
        <v>5213.2968000000001</v>
      </c>
      <c r="AE369">
        <v>486</v>
      </c>
      <c r="AF369">
        <v>70</v>
      </c>
      <c r="AG369">
        <v>47</v>
      </c>
      <c r="AH369">
        <v>603</v>
      </c>
      <c r="AI369">
        <v>4.962844630259907</v>
      </c>
      <c r="AJ369">
        <v>3.044522437723423</v>
      </c>
      <c r="AK369">
        <f t="shared" si="108"/>
        <v>13.776963177879395</v>
      </c>
      <c r="AL369">
        <f t="shared" si="109"/>
        <v>8.5589677177340047</v>
      </c>
      <c r="AM369">
        <f t="shared" si="110"/>
        <v>6.4055457630561774</v>
      </c>
      <c r="AN369">
        <f t="shared" si="111"/>
        <v>8.3432591449073126</v>
      </c>
      <c r="AO369">
        <f t="shared" si="112"/>
        <v>0.80597014925373134</v>
      </c>
      <c r="AP369">
        <f t="shared" si="113"/>
        <v>0.11608623548922056</v>
      </c>
      <c r="AQ369">
        <f t="shared" si="114"/>
        <v>7.7943615257048099E-2</v>
      </c>
      <c r="AR369" t="e">
        <f>+MATCH(O369,'[1]Return t - CEO t - NO'!B208)</f>
        <v>#N/A</v>
      </c>
    </row>
    <row r="370" spans="1:44" x14ac:dyDescent="0.25">
      <c r="A370" t="s">
        <v>136</v>
      </c>
      <c r="B370">
        <v>2020</v>
      </c>
      <c r="C370">
        <v>44196</v>
      </c>
      <c r="D370">
        <v>26663</v>
      </c>
      <c r="E370">
        <f>+D370</f>
        <v>26663</v>
      </c>
      <c r="F370">
        <f t="shared" si="104"/>
        <v>26663000</v>
      </c>
      <c r="G370">
        <f t="shared" si="105"/>
        <v>17.098787394516055</v>
      </c>
      <c r="H370">
        <v>8795</v>
      </c>
      <c r="I370">
        <v>12294</v>
      </c>
      <c r="J370">
        <v>1319</v>
      </c>
      <c r="K370">
        <v>2085</v>
      </c>
      <c r="L370">
        <v>0.435</v>
      </c>
      <c r="M370">
        <v>2771</v>
      </c>
      <c r="N370">
        <v>228</v>
      </c>
      <c r="O370" t="s">
        <v>137</v>
      </c>
      <c r="P370" t="s">
        <v>50</v>
      </c>
      <c r="Q370">
        <v>2007</v>
      </c>
      <c r="R370">
        <v>2023</v>
      </c>
      <c r="S370">
        <v>16</v>
      </c>
      <c r="U370">
        <v>0.14997157475838543</v>
      </c>
      <c r="V370">
        <v>4.9469302029028994E-2</v>
      </c>
      <c r="W370">
        <v>0.47600144352219415</v>
      </c>
      <c r="X370">
        <v>1.397839681637294</v>
      </c>
      <c r="Y370" t="s">
        <v>138</v>
      </c>
      <c r="Z370" t="s">
        <v>139</v>
      </c>
      <c r="AA370">
        <f t="shared" ref="AA370:AC372" si="120">+AE370*10</f>
        <v>3560</v>
      </c>
      <c r="AB370">
        <f t="shared" si="120"/>
        <v>1420</v>
      </c>
      <c r="AC370">
        <f t="shared" si="120"/>
        <v>210</v>
      </c>
      <c r="AD370">
        <f t="shared" si="107"/>
        <v>5190</v>
      </c>
      <c r="AE370">
        <v>356</v>
      </c>
      <c r="AF370">
        <v>142</v>
      </c>
      <c r="AG370">
        <v>21</v>
      </c>
      <c r="AH370">
        <v>519</v>
      </c>
      <c r="AI370">
        <v>6.0753460310886842</v>
      </c>
      <c r="AJ370">
        <v>2.7725887222397811</v>
      </c>
      <c r="AK370">
        <f t="shared" si="108"/>
        <v>17.098787394516055</v>
      </c>
      <c r="AL370">
        <f t="shared" si="109"/>
        <v>8.5544889761599343</v>
      </c>
      <c r="AM370">
        <f t="shared" si="110"/>
        <v>7.2584121505953068</v>
      </c>
      <c r="AN370">
        <f t="shared" si="111"/>
        <v>8.1775158238460754</v>
      </c>
      <c r="AO370">
        <f t="shared" si="112"/>
        <v>0.68593448940269752</v>
      </c>
      <c r="AP370">
        <f t="shared" si="113"/>
        <v>0.27360308285163776</v>
      </c>
      <c r="AQ370">
        <f t="shared" si="114"/>
        <v>4.046242774566474E-2</v>
      </c>
      <c r="AR370" t="e">
        <f>+MATCH(O370,'[1]Return t - CEO t - NO'!B603)</f>
        <v>#N/A</v>
      </c>
    </row>
    <row r="371" spans="1:44" x14ac:dyDescent="0.25">
      <c r="A371" t="s">
        <v>208</v>
      </c>
      <c r="B371">
        <v>2019</v>
      </c>
      <c r="C371">
        <v>43830</v>
      </c>
      <c r="D371">
        <v>4149.99</v>
      </c>
      <c r="E371">
        <f>+D371</f>
        <v>4149.99</v>
      </c>
      <c r="F371">
        <f t="shared" si="104"/>
        <v>4149990</v>
      </c>
      <c r="G371">
        <f t="shared" si="105"/>
        <v>15.238616482565424</v>
      </c>
      <c r="H371">
        <v>2444.9110000000001</v>
      </c>
      <c r="I371">
        <v>551.71500000000003</v>
      </c>
      <c r="J371">
        <v>80.802999999999997</v>
      </c>
      <c r="K371">
        <v>219.03899999999999</v>
      </c>
      <c r="L371">
        <v>1.25</v>
      </c>
      <c r="M371">
        <v>2342.6680000000001</v>
      </c>
      <c r="N371">
        <v>228</v>
      </c>
      <c r="O371" t="s">
        <v>209</v>
      </c>
      <c r="P371" t="s">
        <v>50</v>
      </c>
      <c r="Q371">
        <v>2008</v>
      </c>
      <c r="R371">
        <v>2023</v>
      </c>
      <c r="S371">
        <v>15</v>
      </c>
      <c r="U371">
        <v>3.3049464786243751E-2</v>
      </c>
      <c r="V371">
        <v>1.947064932686585E-2</v>
      </c>
      <c r="W371">
        <v>3.4491869953403552E-2</v>
      </c>
      <c r="X371">
        <v>0.22565852090321489</v>
      </c>
      <c r="Y371" t="s">
        <v>109</v>
      </c>
      <c r="Z371" t="s">
        <v>110</v>
      </c>
      <c r="AA371">
        <f t="shared" si="120"/>
        <v>3190</v>
      </c>
      <c r="AB371">
        <f t="shared" si="120"/>
        <v>450</v>
      </c>
      <c r="AC371">
        <f t="shared" si="120"/>
        <v>1520</v>
      </c>
      <c r="AD371">
        <f t="shared" si="107"/>
        <v>5160</v>
      </c>
      <c r="AE371">
        <v>319</v>
      </c>
      <c r="AF371">
        <v>45</v>
      </c>
      <c r="AG371">
        <v>152</v>
      </c>
      <c r="AH371">
        <v>516</v>
      </c>
      <c r="AI371">
        <v>7.1308988302963465</v>
      </c>
      <c r="AJ371">
        <v>2.7080502011022101</v>
      </c>
      <c r="AK371">
        <f t="shared" si="108"/>
        <v>15.238616482565424</v>
      </c>
      <c r="AL371">
        <f t="shared" si="109"/>
        <v>8.5486918584756086</v>
      </c>
      <c r="AM371">
        <f t="shared" si="110"/>
        <v>6.1092475827643655</v>
      </c>
      <c r="AN371">
        <f t="shared" si="111"/>
        <v>8.0677761957788903</v>
      </c>
      <c r="AO371">
        <f t="shared" si="112"/>
        <v>0.61821705426356588</v>
      </c>
      <c r="AP371">
        <f t="shared" si="113"/>
        <v>8.7209302325581398E-2</v>
      </c>
      <c r="AQ371">
        <f t="shared" si="114"/>
        <v>0.29457364341085274</v>
      </c>
      <c r="AR371" t="e">
        <f>+MATCH(O371,'[1]Return t - CEO t - NO'!B524)</f>
        <v>#N/A</v>
      </c>
    </row>
    <row r="372" spans="1:44" x14ac:dyDescent="0.25">
      <c r="A372" t="s">
        <v>199</v>
      </c>
      <c r="B372">
        <v>2018</v>
      </c>
      <c r="C372">
        <v>43465</v>
      </c>
      <c r="D372">
        <v>18835</v>
      </c>
      <c r="E372">
        <f>+D372</f>
        <v>18835</v>
      </c>
      <c r="F372">
        <f t="shared" si="104"/>
        <v>18835000</v>
      </c>
      <c r="G372">
        <f t="shared" si="105"/>
        <v>16.751227399108277</v>
      </c>
      <c r="H372">
        <v>3958</v>
      </c>
      <c r="I372">
        <v>1848</v>
      </c>
      <c r="J372">
        <v>417</v>
      </c>
      <c r="K372">
        <v>1011</v>
      </c>
      <c r="L372">
        <v>8.4939999999999998</v>
      </c>
      <c r="M372">
        <v>35667</v>
      </c>
      <c r="N372">
        <v>228</v>
      </c>
      <c r="O372" t="s">
        <v>200</v>
      </c>
      <c r="P372" t="s">
        <v>50</v>
      </c>
      <c r="Q372">
        <v>1936</v>
      </c>
      <c r="R372">
        <v>2023</v>
      </c>
      <c r="S372">
        <v>87</v>
      </c>
      <c r="U372">
        <v>0.10535624052551794</v>
      </c>
      <c r="V372">
        <v>2.2139633660737987E-2</v>
      </c>
      <c r="W372">
        <v>1.1691479518883002E-2</v>
      </c>
      <c r="X372">
        <v>0.46690247599797879</v>
      </c>
      <c r="Y372" t="s">
        <v>51</v>
      </c>
      <c r="Z372" t="s">
        <v>47</v>
      </c>
      <c r="AA372">
        <f t="shared" si="120"/>
        <v>3940</v>
      </c>
      <c r="AB372">
        <f t="shared" si="120"/>
        <v>900</v>
      </c>
      <c r="AC372">
        <f t="shared" si="120"/>
        <v>320</v>
      </c>
      <c r="AD372">
        <f t="shared" si="107"/>
        <v>5160</v>
      </c>
      <c r="AE372">
        <v>394</v>
      </c>
      <c r="AF372">
        <v>90</v>
      </c>
      <c r="AG372">
        <v>32</v>
      </c>
      <c r="AH372">
        <v>516</v>
      </c>
      <c r="AI372">
        <v>9.0471153108732167</v>
      </c>
      <c r="AJ372">
        <v>4.4659081186545837</v>
      </c>
      <c r="AK372">
        <f t="shared" si="108"/>
        <v>16.751227399108277</v>
      </c>
      <c r="AL372">
        <f t="shared" si="109"/>
        <v>8.5486918584756086</v>
      </c>
      <c r="AM372">
        <f t="shared" si="110"/>
        <v>6.8023947633243109</v>
      </c>
      <c r="AN372">
        <f t="shared" si="111"/>
        <v>8.2789360022919798</v>
      </c>
      <c r="AO372">
        <f t="shared" si="112"/>
        <v>0.76356589147286824</v>
      </c>
      <c r="AP372">
        <f t="shared" si="113"/>
        <v>0.1744186046511628</v>
      </c>
      <c r="AQ372">
        <f t="shared" si="114"/>
        <v>6.2015503875968991E-2</v>
      </c>
      <c r="AR372" t="e">
        <f>+MATCH(O372,'[1]Return t - CEO t - NO'!B661)</f>
        <v>#N/A</v>
      </c>
    </row>
    <row r="373" spans="1:44" x14ac:dyDescent="0.25">
      <c r="A373" t="s">
        <v>150</v>
      </c>
      <c r="B373">
        <v>2019</v>
      </c>
      <c r="C373">
        <v>43830</v>
      </c>
      <c r="D373">
        <v>318.35899999999998</v>
      </c>
      <c r="E373">
        <f>+D373*[1]Valuta!$D$9</f>
        <v>2807.1623184</v>
      </c>
      <c r="F373">
        <f t="shared" si="104"/>
        <v>2807162.3184000002</v>
      </c>
      <c r="G373">
        <f t="shared" si="105"/>
        <v>14.847684679963558</v>
      </c>
      <c r="H373">
        <v>232.20500000000001</v>
      </c>
      <c r="I373">
        <v>19.885999999999999</v>
      </c>
      <c r="J373">
        <v>9.2729999999999997</v>
      </c>
      <c r="K373">
        <v>27.841000000000001</v>
      </c>
      <c r="L373">
        <v>0.76700000000000002</v>
      </c>
      <c r="M373">
        <v>288.39499999999998</v>
      </c>
      <c r="N373">
        <v>228</v>
      </c>
      <c r="O373" t="s">
        <v>151</v>
      </c>
      <c r="P373" t="s">
        <v>45</v>
      </c>
      <c r="Q373">
        <v>1983</v>
      </c>
      <c r="R373">
        <v>2023</v>
      </c>
      <c r="S373">
        <v>40</v>
      </c>
      <c r="U373">
        <v>3.9934540599900946E-2</v>
      </c>
      <c r="V373">
        <v>2.9127494432386082E-2</v>
      </c>
      <c r="W373">
        <v>3.2153816813745038E-2</v>
      </c>
      <c r="X373">
        <v>8.5639844103270815E-2</v>
      </c>
      <c r="Y373" t="s">
        <v>113</v>
      </c>
      <c r="Z373" t="s">
        <v>68</v>
      </c>
      <c r="AA373" s="1">
        <f>+AE373*[1]Valuta!$D$9</f>
        <v>3474.1344000000004</v>
      </c>
      <c r="AB373" s="1">
        <f>+AF373*[1]Valuta!$D$9</f>
        <v>1507.8096</v>
      </c>
      <c r="AC373" s="1">
        <f>+AG373*[1]Valuta!$D$9</f>
        <v>158.71680000000001</v>
      </c>
      <c r="AD373" s="1">
        <f t="shared" si="107"/>
        <v>5140.6608000000006</v>
      </c>
      <c r="AE373">
        <v>394</v>
      </c>
      <c r="AF373">
        <v>171</v>
      </c>
      <c r="AG373">
        <v>18</v>
      </c>
      <c r="AH373">
        <v>583</v>
      </c>
      <c r="AI373">
        <v>6.642486801367256</v>
      </c>
      <c r="AJ373">
        <v>3.6888794541139363</v>
      </c>
      <c r="AK373">
        <f t="shared" si="108"/>
        <v>14.847684679963558</v>
      </c>
      <c r="AL373">
        <f t="shared" si="109"/>
        <v>8.5449369104973272</v>
      </c>
      <c r="AM373">
        <f t="shared" si="110"/>
        <v>7.3184132806494935</v>
      </c>
      <c r="AN373">
        <f t="shared" si="111"/>
        <v>8.1531006334447671</v>
      </c>
      <c r="AO373">
        <f t="shared" si="112"/>
        <v>0.67581475128644941</v>
      </c>
      <c r="AP373">
        <f t="shared" si="113"/>
        <v>0.29331046312178383</v>
      </c>
      <c r="AQ373">
        <f t="shared" si="114"/>
        <v>3.0874785591766721E-2</v>
      </c>
      <c r="AR373" t="e">
        <f>+MATCH(O373,'[1]Return t - CEO t - NO'!B413)</f>
        <v>#N/A</v>
      </c>
    </row>
    <row r="374" spans="1:44" x14ac:dyDescent="0.25">
      <c r="A374" t="s">
        <v>220</v>
      </c>
      <c r="B374">
        <v>2022</v>
      </c>
      <c r="C374">
        <v>44926</v>
      </c>
      <c r="D374">
        <v>382.77199999999999</v>
      </c>
      <c r="E374">
        <f>+D374</f>
        <v>382.77199999999999</v>
      </c>
      <c r="F374">
        <f t="shared" si="104"/>
        <v>382772</v>
      </c>
      <c r="G374">
        <f t="shared" si="105"/>
        <v>12.855194790640134</v>
      </c>
      <c r="H374">
        <v>209.72</v>
      </c>
      <c r="I374">
        <v>43.228999999999999</v>
      </c>
      <c r="J374">
        <v>44.445</v>
      </c>
      <c r="K374">
        <v>51.686999999999998</v>
      </c>
      <c r="L374">
        <v>3.4000000000000002E-2</v>
      </c>
      <c r="M374">
        <v>382.13499999999999</v>
      </c>
      <c r="N374">
        <v>228</v>
      </c>
      <c r="O374" t="s">
        <v>221</v>
      </c>
      <c r="P374" t="s">
        <v>50</v>
      </c>
      <c r="Q374">
        <v>2002</v>
      </c>
      <c r="R374">
        <v>2023</v>
      </c>
      <c r="S374">
        <v>21</v>
      </c>
      <c r="U374">
        <v>0.21192542437535763</v>
      </c>
      <c r="V374">
        <v>0.11611350882509693</v>
      </c>
      <c r="W374">
        <v>0.11630706425739595</v>
      </c>
      <c r="X374">
        <v>0.206127217242037</v>
      </c>
      <c r="Y374" t="s">
        <v>128</v>
      </c>
      <c r="Z374" t="s">
        <v>129</v>
      </c>
      <c r="AA374">
        <f t="shared" ref="AA374:AC375" si="121">+AE374*10</f>
        <v>2710</v>
      </c>
      <c r="AB374">
        <f t="shared" si="121"/>
        <v>1870</v>
      </c>
      <c r="AC374">
        <f t="shared" si="121"/>
        <v>540</v>
      </c>
      <c r="AD374">
        <f t="shared" si="107"/>
        <v>5120</v>
      </c>
      <c r="AE374">
        <v>271</v>
      </c>
      <c r="AF374">
        <v>187</v>
      </c>
      <c r="AG374">
        <v>54</v>
      </c>
      <c r="AH374">
        <v>512</v>
      </c>
      <c r="AI374">
        <v>3.5263605246161616</v>
      </c>
      <c r="AJ374">
        <v>3.044522437723423</v>
      </c>
      <c r="AK374">
        <f t="shared" si="108"/>
        <v>12.855194790640134</v>
      </c>
      <c r="AL374">
        <f t="shared" si="109"/>
        <v>8.5409097180335536</v>
      </c>
      <c r="AM374">
        <f t="shared" si="110"/>
        <v>7.5336937098486327</v>
      </c>
      <c r="AN374">
        <f t="shared" si="111"/>
        <v>7.9047039138737469</v>
      </c>
      <c r="AO374">
        <f t="shared" si="112"/>
        <v>0.529296875</v>
      </c>
      <c r="AP374">
        <f t="shared" si="113"/>
        <v>0.365234375</v>
      </c>
      <c r="AQ374">
        <f t="shared" si="114"/>
        <v>0.10546875</v>
      </c>
      <c r="AR374" t="e">
        <f>+MATCH(O374,'[1]Return t - CEO t - NO'!B386)</f>
        <v>#N/A</v>
      </c>
    </row>
    <row r="375" spans="1:44" x14ac:dyDescent="0.25">
      <c r="A375" t="s">
        <v>171</v>
      </c>
      <c r="B375">
        <v>2016</v>
      </c>
      <c r="C375">
        <v>42735</v>
      </c>
      <c r="D375">
        <v>990.41899999999998</v>
      </c>
      <c r="E375">
        <f>+D375</f>
        <v>990.41899999999998</v>
      </c>
      <c r="F375">
        <f t="shared" si="104"/>
        <v>990419</v>
      </c>
      <c r="G375">
        <f t="shared" si="105"/>
        <v>13.805883364896468</v>
      </c>
      <c r="H375">
        <v>426.9</v>
      </c>
      <c r="I375">
        <v>150</v>
      </c>
      <c r="J375">
        <v>-45.283999999999999</v>
      </c>
      <c r="K375">
        <v>-29.451000000000001</v>
      </c>
      <c r="L375">
        <v>0.41599999999999998</v>
      </c>
      <c r="M375">
        <v>873.45500000000004</v>
      </c>
      <c r="N375">
        <v>228</v>
      </c>
      <c r="O375" t="s">
        <v>172</v>
      </c>
      <c r="P375" t="s">
        <v>50</v>
      </c>
      <c r="Q375">
        <v>1984</v>
      </c>
      <c r="R375">
        <v>2023</v>
      </c>
      <c r="S375">
        <v>39</v>
      </c>
      <c r="U375">
        <v>-0.10607636448817054</v>
      </c>
      <c r="V375">
        <v>-4.5722063086431099E-2</v>
      </c>
      <c r="W375">
        <v>-5.1844685759426641E-2</v>
      </c>
      <c r="X375">
        <v>0.35137034434293746</v>
      </c>
      <c r="Y375" t="s">
        <v>98</v>
      </c>
      <c r="Z375" t="s">
        <v>68</v>
      </c>
      <c r="AA375">
        <f t="shared" si="121"/>
        <v>4200</v>
      </c>
      <c r="AB375">
        <f t="shared" si="121"/>
        <v>600</v>
      </c>
      <c r="AC375">
        <f t="shared" si="121"/>
        <v>320</v>
      </c>
      <c r="AD375">
        <f t="shared" si="107"/>
        <v>5120</v>
      </c>
      <c r="AE375">
        <v>420</v>
      </c>
      <c r="AF375">
        <v>60</v>
      </c>
      <c r="AG375">
        <v>32</v>
      </c>
      <c r="AH375">
        <v>512</v>
      </c>
      <c r="AI375">
        <v>6.0306852602612633</v>
      </c>
      <c r="AJ375">
        <v>3.6635616461296463</v>
      </c>
      <c r="AK375">
        <f t="shared" si="108"/>
        <v>13.805883364896468</v>
      </c>
      <c r="AL375">
        <f t="shared" si="109"/>
        <v>8.5409097180335536</v>
      </c>
      <c r="AM375">
        <f t="shared" si="110"/>
        <v>6.3969296552161463</v>
      </c>
      <c r="AN375">
        <f t="shared" si="111"/>
        <v>8.3428398042714598</v>
      </c>
      <c r="AO375">
        <f t="shared" si="112"/>
        <v>0.8203125</v>
      </c>
      <c r="AP375">
        <f t="shared" si="113"/>
        <v>0.1171875</v>
      </c>
      <c r="AQ375">
        <f t="shared" si="114"/>
        <v>6.25E-2</v>
      </c>
      <c r="AR375" t="e">
        <f>+MATCH(O375,'[1]Return t - CEO t - NO'!B551)</f>
        <v>#N/A</v>
      </c>
    </row>
    <row r="376" spans="1:44" x14ac:dyDescent="0.25">
      <c r="A376" t="s">
        <v>150</v>
      </c>
      <c r="B376">
        <v>2018</v>
      </c>
      <c r="C376">
        <v>43465</v>
      </c>
      <c r="D376">
        <v>267.161</v>
      </c>
      <c r="E376">
        <f>+D376*[1]Valuta!$D$8</f>
        <v>2321.9229671000003</v>
      </c>
      <c r="F376">
        <f t="shared" si="104"/>
        <v>2321922.9671000005</v>
      </c>
      <c r="G376">
        <f t="shared" si="105"/>
        <v>14.657906265452798</v>
      </c>
      <c r="H376">
        <v>221.54900000000001</v>
      </c>
      <c r="I376">
        <v>1E-3</v>
      </c>
      <c r="J376">
        <v>14.048</v>
      </c>
      <c r="K376">
        <v>26.542999999999999</v>
      </c>
      <c r="L376">
        <v>0.68500000000000005</v>
      </c>
      <c r="M376">
        <v>271.13400000000001</v>
      </c>
      <c r="N376">
        <v>228</v>
      </c>
      <c r="O376" t="s">
        <v>151</v>
      </c>
      <c r="P376" t="s">
        <v>45</v>
      </c>
      <c r="Q376">
        <v>1983</v>
      </c>
      <c r="R376">
        <v>2023</v>
      </c>
      <c r="S376">
        <v>40</v>
      </c>
      <c r="U376">
        <v>6.3408094823267092E-2</v>
      </c>
      <c r="V376">
        <v>5.2582525144014285E-2</v>
      </c>
      <c r="W376">
        <v>5.1812019149202977E-2</v>
      </c>
      <c r="X376">
        <v>4.5136741759159371E-6</v>
      </c>
      <c r="Y376" t="s">
        <v>113</v>
      </c>
      <c r="Z376" t="s">
        <v>68</v>
      </c>
      <c r="AA376" s="1">
        <f>+AE376*[1]Valuta!$D$8</f>
        <v>3658.9531000000002</v>
      </c>
      <c r="AB376" s="1">
        <f>+AF376*[1]Valuta!$D$8</f>
        <v>1286.2828000000002</v>
      </c>
      <c r="AC376" s="1">
        <f>+AG376*[1]Valuta!$D$8</f>
        <v>156.43980000000002</v>
      </c>
      <c r="AD376" s="1">
        <f t="shared" si="107"/>
        <v>5101.6757000000007</v>
      </c>
      <c r="AE376">
        <v>421</v>
      </c>
      <c r="AF376">
        <v>148</v>
      </c>
      <c r="AG376">
        <v>18</v>
      </c>
      <c r="AH376">
        <v>587</v>
      </c>
      <c r="AI376">
        <v>6.5294188382622256</v>
      </c>
      <c r="AJ376">
        <v>3.6888794541139363</v>
      </c>
      <c r="AK376">
        <f t="shared" si="108"/>
        <v>14.657906265452798</v>
      </c>
      <c r="AL376">
        <f t="shared" si="109"/>
        <v>8.537324333373018</v>
      </c>
      <c r="AM376">
        <f t="shared" si="110"/>
        <v>7.1595117873090359</v>
      </c>
      <c r="AN376">
        <f t="shared" si="111"/>
        <v>8.2049323472273024</v>
      </c>
      <c r="AO376">
        <f t="shared" si="112"/>
        <v>0.71720613287904589</v>
      </c>
      <c r="AP376">
        <f t="shared" si="113"/>
        <v>0.25212947189097101</v>
      </c>
      <c r="AQ376">
        <f t="shared" si="114"/>
        <v>3.0664395229982964E-2</v>
      </c>
      <c r="AR376" t="e">
        <f>+MATCH(O376,'[1]Return t - CEO t - NO'!B414)</f>
        <v>#N/A</v>
      </c>
    </row>
    <row r="377" spans="1:44" x14ac:dyDescent="0.25">
      <c r="A377" t="s">
        <v>61</v>
      </c>
      <c r="B377">
        <v>2016</v>
      </c>
      <c r="C377">
        <v>42735</v>
      </c>
      <c r="D377">
        <v>3581.933</v>
      </c>
      <c r="E377">
        <f>+D377</f>
        <v>3581.933</v>
      </c>
      <c r="F377">
        <f t="shared" si="104"/>
        <v>3581933</v>
      </c>
      <c r="G377">
        <f t="shared" si="105"/>
        <v>15.091413156793578</v>
      </c>
      <c r="H377">
        <v>902.42899999999997</v>
      </c>
      <c r="I377">
        <v>1546.077</v>
      </c>
      <c r="J377">
        <v>155.98699999999999</v>
      </c>
      <c r="K377">
        <v>350.33499999999998</v>
      </c>
      <c r="L377">
        <v>2.1240000000000001</v>
      </c>
      <c r="M377">
        <v>3110.41</v>
      </c>
      <c r="N377">
        <v>228</v>
      </c>
      <c r="O377" t="s">
        <v>62</v>
      </c>
      <c r="P377" t="s">
        <v>50</v>
      </c>
      <c r="Q377">
        <v>1995</v>
      </c>
      <c r="R377">
        <v>2023</v>
      </c>
      <c r="S377">
        <v>28</v>
      </c>
      <c r="T377">
        <v>43763</v>
      </c>
      <c r="U377">
        <v>0.17285237952237795</v>
      </c>
      <c r="V377">
        <v>4.3548274074361522E-2</v>
      </c>
      <c r="W377">
        <v>5.0149980227687026E-2</v>
      </c>
      <c r="X377">
        <v>1.713239490308933</v>
      </c>
      <c r="Y377" t="s">
        <v>63</v>
      </c>
      <c r="Z377" t="s">
        <v>64</v>
      </c>
      <c r="AA377">
        <f>+AE377*10</f>
        <v>3470</v>
      </c>
      <c r="AB377">
        <f>+AF377*10</f>
        <v>1600</v>
      </c>
      <c r="AC377">
        <f>+AG377*10</f>
        <v>30</v>
      </c>
      <c r="AD377">
        <f t="shared" si="107"/>
        <v>5100</v>
      </c>
      <c r="AE377">
        <v>347</v>
      </c>
      <c r="AF377">
        <v>160</v>
      </c>
      <c r="AG377">
        <v>3</v>
      </c>
      <c r="AH377">
        <v>510</v>
      </c>
      <c r="AI377">
        <v>7.6610563823618296</v>
      </c>
      <c r="AJ377">
        <v>3.3322045101752038</v>
      </c>
      <c r="AK377">
        <f t="shared" si="108"/>
        <v>15.091413156793578</v>
      </c>
      <c r="AL377">
        <f t="shared" si="109"/>
        <v>8.536995818712418</v>
      </c>
      <c r="AM377">
        <f t="shared" si="110"/>
        <v>7.3777589082278725</v>
      </c>
      <c r="AN377">
        <f t="shared" si="111"/>
        <v>8.1519098729409052</v>
      </c>
      <c r="AO377">
        <f t="shared" si="112"/>
        <v>0.68039215686274512</v>
      </c>
      <c r="AP377">
        <f t="shared" si="113"/>
        <v>0.31372549019607843</v>
      </c>
      <c r="AQ377">
        <f t="shared" si="114"/>
        <v>5.8823529411764705E-3</v>
      </c>
      <c r="AR377" t="e">
        <f>+MATCH(O377,'[1]Return t - CEO t - NO'!B591)</f>
        <v>#N/A</v>
      </c>
    </row>
    <row r="378" spans="1:44" x14ac:dyDescent="0.25">
      <c r="A378" t="s">
        <v>103</v>
      </c>
      <c r="B378">
        <v>2022</v>
      </c>
      <c r="C378">
        <v>44926</v>
      </c>
      <c r="D378">
        <v>500</v>
      </c>
      <c r="E378">
        <f>+D378*[1]Valuta!$D$12</f>
        <v>4953.2999999999993</v>
      </c>
      <c r="F378">
        <f t="shared" si="104"/>
        <v>4953299.9999999991</v>
      </c>
      <c r="G378">
        <f t="shared" si="105"/>
        <v>15.415564579088034</v>
      </c>
      <c r="H378">
        <v>37.299999999999997</v>
      </c>
      <c r="I378">
        <v>418.5</v>
      </c>
      <c r="J378">
        <v>32.4</v>
      </c>
      <c r="K378">
        <v>61.9</v>
      </c>
      <c r="L378">
        <v>0.182</v>
      </c>
      <c r="M378">
        <v>169.3</v>
      </c>
      <c r="N378">
        <v>228</v>
      </c>
      <c r="O378" t="s">
        <v>104</v>
      </c>
      <c r="P378" t="s">
        <v>45</v>
      </c>
      <c r="Q378">
        <v>1997</v>
      </c>
      <c r="R378">
        <v>2023</v>
      </c>
      <c r="S378">
        <v>26</v>
      </c>
      <c r="U378">
        <v>0.86863270777479895</v>
      </c>
      <c r="V378">
        <v>6.4799999999999996E-2</v>
      </c>
      <c r="W378">
        <v>0.1913762551683402</v>
      </c>
      <c r="X378">
        <v>11.219839142091153</v>
      </c>
      <c r="Y378" t="s">
        <v>71</v>
      </c>
      <c r="Z378" t="s">
        <v>72</v>
      </c>
      <c r="AA378" s="1">
        <f>+AE378*[1]Valuta!$D$12</f>
        <v>3536.6561999999999</v>
      </c>
      <c r="AB378" s="1">
        <f>+AF378*[1]Valuta!$D$12</f>
        <v>941.12699999999995</v>
      </c>
      <c r="AC378" s="1">
        <f>+AG378*[1]Valuta!$D$12</f>
        <v>614.2091999999999</v>
      </c>
      <c r="AD378" s="1">
        <f t="shared" si="107"/>
        <v>5091.9924000000001</v>
      </c>
      <c r="AE378">
        <v>357</v>
      </c>
      <c r="AF378">
        <v>95</v>
      </c>
      <c r="AG378">
        <v>62</v>
      </c>
      <c r="AH378">
        <v>514</v>
      </c>
      <c r="AI378">
        <v>5.2040066870767951</v>
      </c>
      <c r="AJ378">
        <v>3.2580965380214821</v>
      </c>
      <c r="AK378">
        <f t="shared" si="108"/>
        <v>15.415564579088034</v>
      </c>
      <c r="AL378">
        <f t="shared" si="109"/>
        <v>8.5354244671388706</v>
      </c>
      <c r="AM378">
        <f t="shared" si="110"/>
        <v>6.8470780932842459</v>
      </c>
      <c r="AN378">
        <f t="shared" si="111"/>
        <v>8.1709369834633439</v>
      </c>
      <c r="AO378">
        <f t="shared" si="112"/>
        <v>0.69455252918287935</v>
      </c>
      <c r="AP378">
        <f t="shared" si="113"/>
        <v>0.18482490272373539</v>
      </c>
      <c r="AQ378">
        <f t="shared" si="114"/>
        <v>0.12062256809338519</v>
      </c>
      <c r="AR378" t="e">
        <f>+MATCH(O378,'[1]Return t - CEO t - NO'!B529)</f>
        <v>#N/A</v>
      </c>
    </row>
    <row r="379" spans="1:44" x14ac:dyDescent="0.25">
      <c r="A379" t="s">
        <v>175</v>
      </c>
      <c r="B379">
        <v>2019</v>
      </c>
      <c r="C379">
        <v>43830</v>
      </c>
      <c r="D379">
        <v>7315.7269999999999</v>
      </c>
      <c r="E379">
        <f t="shared" ref="E379:E386" si="122">+D379</f>
        <v>7315.7269999999999</v>
      </c>
      <c r="F379">
        <f t="shared" si="104"/>
        <v>7315727</v>
      </c>
      <c r="G379">
        <f t="shared" si="105"/>
        <v>15.805536972323718</v>
      </c>
      <c r="H379">
        <v>1977.87</v>
      </c>
      <c r="I379">
        <v>2018.2729999999999</v>
      </c>
      <c r="J379">
        <v>578.58199999999999</v>
      </c>
      <c r="K379">
        <v>1094.2550000000001</v>
      </c>
      <c r="L379">
        <v>1.8140000000000001</v>
      </c>
      <c r="M379">
        <v>6156.0370000000003</v>
      </c>
      <c r="N379">
        <v>228</v>
      </c>
      <c r="O379" t="s">
        <v>176</v>
      </c>
      <c r="P379" t="s">
        <v>177</v>
      </c>
      <c r="Q379">
        <v>1992</v>
      </c>
      <c r="R379">
        <v>2023</v>
      </c>
      <c r="S379">
        <v>31</v>
      </c>
      <c r="U379">
        <v>0.29252782033197328</v>
      </c>
      <c r="V379">
        <v>7.9087423573897711E-2</v>
      </c>
      <c r="W379">
        <v>9.3986114768316045E-2</v>
      </c>
      <c r="X379">
        <v>1.0204275306263808</v>
      </c>
      <c r="Y379" t="s">
        <v>178</v>
      </c>
      <c r="Z379" t="s">
        <v>64</v>
      </c>
      <c r="AA379">
        <f t="shared" ref="AA379:AC386" si="123">+AE379*10</f>
        <v>4130</v>
      </c>
      <c r="AB379">
        <f t="shared" si="123"/>
        <v>620</v>
      </c>
      <c r="AC379">
        <f t="shared" si="123"/>
        <v>340</v>
      </c>
      <c r="AD379">
        <f t="shared" si="107"/>
        <v>5090</v>
      </c>
      <c r="AE379">
        <v>413</v>
      </c>
      <c r="AF379">
        <v>62</v>
      </c>
      <c r="AG379">
        <v>34</v>
      </c>
      <c r="AH379">
        <v>509</v>
      </c>
      <c r="AI379">
        <v>7.5032896306750816</v>
      </c>
      <c r="AJ379">
        <v>3.4339872044851463</v>
      </c>
      <c r="AK379">
        <f t="shared" si="108"/>
        <v>15.805536972323718</v>
      </c>
      <c r="AL379">
        <f t="shared" si="109"/>
        <v>8.5350331095445693</v>
      </c>
      <c r="AM379">
        <f t="shared" si="110"/>
        <v>6.4297194780391376</v>
      </c>
      <c r="AN379">
        <f t="shared" si="111"/>
        <v>8.3260326859550791</v>
      </c>
      <c r="AO379">
        <f t="shared" si="112"/>
        <v>0.81139489194499015</v>
      </c>
      <c r="AP379">
        <f t="shared" si="113"/>
        <v>0.12180746561886051</v>
      </c>
      <c r="AQ379">
        <f t="shared" si="114"/>
        <v>6.6797642436149315E-2</v>
      </c>
      <c r="AR379" t="e">
        <f>+MATCH(O379,'[1]Return t - CEO t - NO'!B245)</f>
        <v>#N/A</v>
      </c>
    </row>
    <row r="380" spans="1:44" x14ac:dyDescent="0.25">
      <c r="A380" t="s">
        <v>175</v>
      </c>
      <c r="B380">
        <v>2018</v>
      </c>
      <c r="C380">
        <v>43465</v>
      </c>
      <c r="D380">
        <v>4757.3370000000004</v>
      </c>
      <c r="E380">
        <f t="shared" si="122"/>
        <v>4757.3370000000004</v>
      </c>
      <c r="F380">
        <f t="shared" si="104"/>
        <v>4757337</v>
      </c>
      <c r="G380">
        <f t="shared" si="105"/>
        <v>15.375198615873432</v>
      </c>
      <c r="H380">
        <v>1788.9280000000001</v>
      </c>
      <c r="I380">
        <v>1649.4280000000001</v>
      </c>
      <c r="J380">
        <v>588.97199999999998</v>
      </c>
      <c r="K380">
        <v>679.71500000000003</v>
      </c>
      <c r="L380">
        <v>1.7729999999999999</v>
      </c>
      <c r="M380">
        <v>5738.1440000000002</v>
      </c>
      <c r="N380">
        <v>228</v>
      </c>
      <c r="O380" t="s">
        <v>176</v>
      </c>
      <c r="P380" t="s">
        <v>177</v>
      </c>
      <c r="Q380">
        <v>1992</v>
      </c>
      <c r="R380">
        <v>2023</v>
      </c>
      <c r="S380">
        <v>31</v>
      </c>
      <c r="U380">
        <v>0.32923180809959929</v>
      </c>
      <c r="V380">
        <v>0.12380287543220081</v>
      </c>
      <c r="W380">
        <v>0.10264155099628032</v>
      </c>
      <c r="X380">
        <v>0.92202033843732112</v>
      </c>
      <c r="Y380" t="s">
        <v>178</v>
      </c>
      <c r="Z380" t="s">
        <v>64</v>
      </c>
      <c r="AA380">
        <f t="shared" si="123"/>
        <v>4130</v>
      </c>
      <c r="AB380">
        <f t="shared" si="123"/>
        <v>620</v>
      </c>
      <c r="AC380">
        <f t="shared" si="123"/>
        <v>340</v>
      </c>
      <c r="AD380">
        <f t="shared" si="107"/>
        <v>5090</v>
      </c>
      <c r="AE380">
        <v>413</v>
      </c>
      <c r="AF380">
        <v>62</v>
      </c>
      <c r="AG380">
        <v>34</v>
      </c>
      <c r="AH380">
        <v>509</v>
      </c>
      <c r="AI380">
        <v>7.4804283060742076</v>
      </c>
      <c r="AJ380">
        <v>3.4339872044851463</v>
      </c>
      <c r="AK380">
        <f t="shared" si="108"/>
        <v>15.375198615873432</v>
      </c>
      <c r="AL380">
        <f t="shared" si="109"/>
        <v>8.5350331095445693</v>
      </c>
      <c r="AM380">
        <f t="shared" si="110"/>
        <v>6.4297194780391376</v>
      </c>
      <c r="AN380">
        <f t="shared" si="111"/>
        <v>8.3260326859550791</v>
      </c>
      <c r="AO380">
        <f t="shared" si="112"/>
        <v>0.81139489194499015</v>
      </c>
      <c r="AP380">
        <f t="shared" si="113"/>
        <v>0.12180746561886051</v>
      </c>
      <c r="AQ380">
        <f t="shared" si="114"/>
        <v>6.6797642436149315E-2</v>
      </c>
      <c r="AR380" t="e">
        <f>+MATCH(O380,'[1]Return t - CEO t - NO'!B246)</f>
        <v>#N/A</v>
      </c>
    </row>
    <row r="381" spans="1:44" x14ac:dyDescent="0.25">
      <c r="A381" t="s">
        <v>160</v>
      </c>
      <c r="B381">
        <v>2015</v>
      </c>
      <c r="C381">
        <v>42369</v>
      </c>
      <c r="D381">
        <v>20537</v>
      </c>
      <c r="E381">
        <f t="shared" si="122"/>
        <v>20537</v>
      </c>
      <c r="F381">
        <f t="shared" si="104"/>
        <v>20537000</v>
      </c>
      <c r="G381">
        <f t="shared" si="105"/>
        <v>16.83773869532223</v>
      </c>
      <c r="H381">
        <v>7386</v>
      </c>
      <c r="I381">
        <v>1583</v>
      </c>
      <c r="J381">
        <v>-813</v>
      </c>
      <c r="K381">
        <v>144</v>
      </c>
      <c r="L381">
        <v>5.3109999999999999</v>
      </c>
      <c r="M381">
        <v>15458</v>
      </c>
      <c r="N381">
        <v>228</v>
      </c>
      <c r="O381" t="s">
        <v>161</v>
      </c>
      <c r="P381" t="s">
        <v>50</v>
      </c>
      <c r="Q381">
        <v>1841</v>
      </c>
      <c r="R381">
        <v>2023</v>
      </c>
      <c r="S381">
        <v>182</v>
      </c>
      <c r="U381">
        <v>-0.11007311129163282</v>
      </c>
      <c r="V381">
        <v>-3.9587086721526998E-2</v>
      </c>
      <c r="W381">
        <v>-5.2594126018889895E-2</v>
      </c>
      <c r="X381">
        <v>0.21432439750880045</v>
      </c>
      <c r="Y381" t="s">
        <v>71</v>
      </c>
      <c r="Z381" t="s">
        <v>72</v>
      </c>
      <c r="AA381">
        <f t="shared" si="123"/>
        <v>4060</v>
      </c>
      <c r="AB381">
        <f t="shared" si="123"/>
        <v>910</v>
      </c>
      <c r="AC381">
        <f t="shared" si="123"/>
        <v>110</v>
      </c>
      <c r="AD381">
        <f t="shared" si="107"/>
        <v>5080</v>
      </c>
      <c r="AE381">
        <v>406</v>
      </c>
      <c r="AF381">
        <v>91</v>
      </c>
      <c r="AG381">
        <v>11</v>
      </c>
      <c r="AH381">
        <v>508</v>
      </c>
      <c r="AI381">
        <v>8.5775354204223984</v>
      </c>
      <c r="AJ381">
        <v>5.2040066870767951</v>
      </c>
      <c r="AK381">
        <f t="shared" si="108"/>
        <v>16.83773869532223</v>
      </c>
      <c r="AL381">
        <f t="shared" si="109"/>
        <v>8.533066540572527</v>
      </c>
      <c r="AM381">
        <f t="shared" si="110"/>
        <v>6.8134445995108956</v>
      </c>
      <c r="AN381">
        <f t="shared" si="111"/>
        <v>8.3089382525957785</v>
      </c>
      <c r="AO381">
        <f t="shared" si="112"/>
        <v>0.79921259842519687</v>
      </c>
      <c r="AP381">
        <f t="shared" si="113"/>
        <v>0.17913385826771652</v>
      </c>
      <c r="AQ381">
        <f t="shared" si="114"/>
        <v>2.1653543307086614E-2</v>
      </c>
      <c r="AR381">
        <f>+MATCH(O381,'[1]Return t - CEO t - NO'!B33)</f>
        <v>1</v>
      </c>
    </row>
    <row r="382" spans="1:44" x14ac:dyDescent="0.25">
      <c r="A382" t="s">
        <v>171</v>
      </c>
      <c r="B382">
        <v>2019</v>
      </c>
      <c r="C382">
        <v>43830</v>
      </c>
      <c r="D382">
        <v>883.16800000000001</v>
      </c>
      <c r="E382">
        <f t="shared" si="122"/>
        <v>883.16800000000001</v>
      </c>
      <c r="F382">
        <f t="shared" si="104"/>
        <v>883168</v>
      </c>
      <c r="G382">
        <f t="shared" si="105"/>
        <v>13.69127072196452</v>
      </c>
      <c r="H382">
        <v>357.50200000000001</v>
      </c>
      <c r="I382">
        <v>195.15199999999999</v>
      </c>
      <c r="J382">
        <v>-5.1740000000000004</v>
      </c>
      <c r="K382">
        <v>40.786000000000001</v>
      </c>
      <c r="L382">
        <v>0.39600000000000002</v>
      </c>
      <c r="M382">
        <v>962.31700000000001</v>
      </c>
      <c r="N382">
        <v>228</v>
      </c>
      <c r="O382" t="s">
        <v>172</v>
      </c>
      <c r="P382" t="s">
        <v>50</v>
      </c>
      <c r="Q382">
        <v>1984</v>
      </c>
      <c r="R382">
        <v>2023</v>
      </c>
      <c r="S382">
        <v>39</v>
      </c>
      <c r="U382">
        <v>-1.4472646306873808E-2</v>
      </c>
      <c r="V382">
        <v>-5.8584550164861053E-3</v>
      </c>
      <c r="W382">
        <v>-5.3766066691121536E-3</v>
      </c>
      <c r="X382">
        <v>0.54587666642424371</v>
      </c>
      <c r="Y382" t="s">
        <v>98</v>
      </c>
      <c r="Z382" t="s">
        <v>68</v>
      </c>
      <c r="AA382">
        <f t="shared" si="123"/>
        <v>3430</v>
      </c>
      <c r="AB382">
        <f t="shared" si="123"/>
        <v>1540</v>
      </c>
      <c r="AC382">
        <f t="shared" si="123"/>
        <v>90</v>
      </c>
      <c r="AD382">
        <f t="shared" si="107"/>
        <v>5060</v>
      </c>
      <c r="AE382">
        <v>343</v>
      </c>
      <c r="AF382">
        <v>154</v>
      </c>
      <c r="AG382">
        <v>9</v>
      </c>
      <c r="AH382">
        <v>506</v>
      </c>
      <c r="AI382">
        <v>5.9814142112544806</v>
      </c>
      <c r="AJ382">
        <v>3.6635616461296463</v>
      </c>
      <c r="AK382">
        <f t="shared" si="108"/>
        <v>13.69127072196452</v>
      </c>
      <c r="AL382">
        <f t="shared" si="109"/>
        <v>8.5291217622815108</v>
      </c>
      <c r="AM382">
        <f t="shared" si="110"/>
        <v>7.3395376954076745</v>
      </c>
      <c r="AN382">
        <f t="shared" si="111"/>
        <v>8.1403155401599854</v>
      </c>
      <c r="AO382">
        <f t="shared" si="112"/>
        <v>0.67786561264822132</v>
      </c>
      <c r="AP382">
        <f t="shared" si="113"/>
        <v>0.30434782608695654</v>
      </c>
      <c r="AQ382">
        <f t="shared" si="114"/>
        <v>1.7786561264822136E-2</v>
      </c>
      <c r="AR382" t="e">
        <f>+MATCH(O382,'[1]Return t - CEO t - NO'!B548)</f>
        <v>#N/A</v>
      </c>
    </row>
    <row r="383" spans="1:44" x14ac:dyDescent="0.25">
      <c r="A383" t="s">
        <v>189</v>
      </c>
      <c r="B383">
        <v>2019</v>
      </c>
      <c r="C383">
        <v>43830</v>
      </c>
      <c r="D383">
        <v>6744</v>
      </c>
      <c r="E383">
        <f t="shared" si="122"/>
        <v>6744</v>
      </c>
      <c r="F383">
        <f t="shared" si="104"/>
        <v>6744000</v>
      </c>
      <c r="G383">
        <f t="shared" si="105"/>
        <v>15.724163778663829</v>
      </c>
      <c r="H383">
        <v>3306</v>
      </c>
      <c r="I383">
        <v>1419</v>
      </c>
      <c r="J383">
        <v>591</v>
      </c>
      <c r="K383">
        <v>1001</v>
      </c>
      <c r="L383">
        <v>1.103</v>
      </c>
      <c r="M383">
        <v>4951</v>
      </c>
      <c r="N383">
        <v>228</v>
      </c>
      <c r="O383" t="s">
        <v>190</v>
      </c>
      <c r="P383" t="s">
        <v>50</v>
      </c>
      <c r="Q383">
        <v>1889</v>
      </c>
      <c r="R383">
        <v>2023</v>
      </c>
      <c r="S383">
        <v>134</v>
      </c>
      <c r="U383">
        <v>0.17876588021778583</v>
      </c>
      <c r="V383">
        <v>8.7633451957295369E-2</v>
      </c>
      <c r="W383">
        <v>0.11936982427792366</v>
      </c>
      <c r="X383">
        <v>0.42921960072595283</v>
      </c>
      <c r="Y383" t="s">
        <v>101</v>
      </c>
      <c r="Z383" t="s">
        <v>102</v>
      </c>
      <c r="AA383">
        <f t="shared" si="123"/>
        <v>3610</v>
      </c>
      <c r="AB383">
        <f t="shared" si="123"/>
        <v>430</v>
      </c>
      <c r="AC383">
        <f t="shared" si="123"/>
        <v>1010</v>
      </c>
      <c r="AD383">
        <f t="shared" si="107"/>
        <v>5050</v>
      </c>
      <c r="AE383">
        <v>361</v>
      </c>
      <c r="AF383">
        <v>43</v>
      </c>
      <c r="AG383">
        <v>101</v>
      </c>
      <c r="AH383">
        <v>505</v>
      </c>
      <c r="AI383">
        <v>7.0057890192535028</v>
      </c>
      <c r="AJ383">
        <v>4.8978397999509111</v>
      </c>
      <c r="AK383">
        <f t="shared" si="108"/>
        <v>15.724163778663829</v>
      </c>
      <c r="AL383">
        <f t="shared" si="109"/>
        <v>8.5271435222694052</v>
      </c>
      <c r="AM383">
        <f t="shared" si="110"/>
        <v>6.0637852086876078</v>
      </c>
      <c r="AN383">
        <f t="shared" si="111"/>
        <v>8.1914630513269273</v>
      </c>
      <c r="AO383">
        <f t="shared" si="112"/>
        <v>0.71485148514851482</v>
      </c>
      <c r="AP383">
        <f t="shared" si="113"/>
        <v>8.5148514851485155E-2</v>
      </c>
      <c r="AQ383">
        <f t="shared" si="114"/>
        <v>0.2</v>
      </c>
      <c r="AR383" t="e">
        <f>+MATCH(O383,'[1]Return t - CEO t - NO'!B133)</f>
        <v>#N/A</v>
      </c>
    </row>
    <row r="384" spans="1:44" x14ac:dyDescent="0.25">
      <c r="A384" t="s">
        <v>140</v>
      </c>
      <c r="B384">
        <v>2016</v>
      </c>
      <c r="C384">
        <v>42735</v>
      </c>
      <c r="D384">
        <v>13401.686</v>
      </c>
      <c r="E384">
        <f t="shared" si="122"/>
        <v>13401.686</v>
      </c>
      <c r="F384">
        <f t="shared" si="104"/>
        <v>13401686</v>
      </c>
      <c r="G384">
        <f t="shared" si="105"/>
        <v>16.410891077901876</v>
      </c>
      <c r="H384">
        <v>6598.4009999999998</v>
      </c>
      <c r="I384">
        <v>2439.1550000000002</v>
      </c>
      <c r="J384">
        <v>3141.6350000000002</v>
      </c>
      <c r="K384">
        <v>3499.6550000000002</v>
      </c>
      <c r="L384">
        <v>1.2290000000000001</v>
      </c>
      <c r="M384">
        <v>8963.2389999999996</v>
      </c>
      <c r="N384">
        <v>228</v>
      </c>
      <c r="O384" t="s">
        <v>141</v>
      </c>
      <c r="P384" t="s">
        <v>50</v>
      </c>
      <c r="Q384">
        <v>1991</v>
      </c>
      <c r="R384">
        <v>2023</v>
      </c>
      <c r="S384">
        <v>32</v>
      </c>
      <c r="T384">
        <v>39210</v>
      </c>
      <c r="U384">
        <v>0.47612065407967785</v>
      </c>
      <c r="V384">
        <v>0.234420878089518</v>
      </c>
      <c r="W384">
        <v>0.35050220126898329</v>
      </c>
      <c r="X384">
        <v>0.36965849756630437</v>
      </c>
      <c r="Y384" t="s">
        <v>55</v>
      </c>
      <c r="Z384" t="s">
        <v>56</v>
      </c>
      <c r="AA384">
        <f t="shared" si="123"/>
        <v>3240</v>
      </c>
      <c r="AB384">
        <f t="shared" si="123"/>
        <v>0</v>
      </c>
      <c r="AC384">
        <f t="shared" si="123"/>
        <v>1800</v>
      </c>
      <c r="AD384">
        <f t="shared" si="107"/>
        <v>5040</v>
      </c>
      <c r="AE384">
        <v>324</v>
      </c>
      <c r="AF384">
        <v>0</v>
      </c>
      <c r="AG384">
        <v>180</v>
      </c>
      <c r="AH384">
        <v>504</v>
      </c>
      <c r="AI384">
        <v>7.1139561095660344</v>
      </c>
      <c r="AJ384">
        <v>3.4657359027997265</v>
      </c>
      <c r="AK384">
        <f t="shared" si="108"/>
        <v>16.410891077901876</v>
      </c>
      <c r="AL384">
        <f t="shared" si="109"/>
        <v>8.5251613610654147</v>
      </c>
      <c r="AM384" t="e">
        <f t="shared" si="110"/>
        <v>#NUM!</v>
      </c>
      <c r="AN384">
        <f t="shared" si="111"/>
        <v>8.0833286087863758</v>
      </c>
      <c r="AO384">
        <f t="shared" si="112"/>
        <v>0.6428571428571429</v>
      </c>
      <c r="AP384">
        <f t="shared" si="113"/>
        <v>0</v>
      </c>
      <c r="AQ384">
        <f t="shared" si="114"/>
        <v>0.35714285714285715</v>
      </c>
      <c r="AR384" t="e">
        <f>+MATCH(O384,'[1]Return t - CEO t - NO'!B583)</f>
        <v>#N/A</v>
      </c>
    </row>
    <row r="385" spans="1:44" x14ac:dyDescent="0.25">
      <c r="A385" t="s">
        <v>220</v>
      </c>
      <c r="B385">
        <v>2021</v>
      </c>
      <c r="C385">
        <v>44561</v>
      </c>
      <c r="D385">
        <v>330.17899999999997</v>
      </c>
      <c r="E385">
        <f t="shared" si="122"/>
        <v>330.17899999999997</v>
      </c>
      <c r="F385">
        <f t="shared" si="104"/>
        <v>330179</v>
      </c>
      <c r="G385">
        <f t="shared" si="105"/>
        <v>12.707390210626235</v>
      </c>
      <c r="H385">
        <v>151.23699999999999</v>
      </c>
      <c r="I385">
        <v>35.058999999999997</v>
      </c>
      <c r="J385">
        <v>11.455</v>
      </c>
      <c r="K385">
        <v>18.170999999999999</v>
      </c>
      <c r="L385">
        <v>2.8000000000000001E-2</v>
      </c>
      <c r="M385">
        <v>278.43900000000002</v>
      </c>
      <c r="N385">
        <v>228</v>
      </c>
      <c r="O385" t="s">
        <v>221</v>
      </c>
      <c r="P385" t="s">
        <v>50</v>
      </c>
      <c r="Q385">
        <v>2002</v>
      </c>
      <c r="R385">
        <v>2023</v>
      </c>
      <c r="S385">
        <v>21</v>
      </c>
      <c r="U385">
        <v>7.5742047250342184E-2</v>
      </c>
      <c r="V385">
        <v>3.469330272367413E-2</v>
      </c>
      <c r="W385">
        <v>4.1140070176950781E-2</v>
      </c>
      <c r="X385">
        <v>0.23181496591442569</v>
      </c>
      <c r="Y385" t="s">
        <v>128</v>
      </c>
      <c r="Z385" t="s">
        <v>129</v>
      </c>
      <c r="AA385">
        <f t="shared" si="123"/>
        <v>2480</v>
      </c>
      <c r="AB385">
        <f t="shared" si="123"/>
        <v>1790</v>
      </c>
      <c r="AC385">
        <f t="shared" si="123"/>
        <v>720</v>
      </c>
      <c r="AD385">
        <f t="shared" si="107"/>
        <v>4990</v>
      </c>
      <c r="AE385">
        <v>248</v>
      </c>
      <c r="AF385">
        <v>179</v>
      </c>
      <c r="AG385">
        <v>72</v>
      </c>
      <c r="AH385">
        <v>499</v>
      </c>
      <c r="AI385">
        <v>3.3322045101752038</v>
      </c>
      <c r="AJ385">
        <v>3.044522437723423</v>
      </c>
      <c r="AK385">
        <f t="shared" si="108"/>
        <v>12.707390210626235</v>
      </c>
      <c r="AL385">
        <f t="shared" si="109"/>
        <v>8.5151911887455647</v>
      </c>
      <c r="AM385">
        <f t="shared" si="110"/>
        <v>7.4899708988348008</v>
      </c>
      <c r="AN385">
        <f t="shared" si="111"/>
        <v>7.8160138391590275</v>
      </c>
      <c r="AO385">
        <f t="shared" si="112"/>
        <v>0.4969939879759519</v>
      </c>
      <c r="AP385">
        <f t="shared" si="113"/>
        <v>0.3587174348697395</v>
      </c>
      <c r="AQ385">
        <f t="shared" si="114"/>
        <v>0.14428857715430862</v>
      </c>
      <c r="AR385" t="e">
        <f>+MATCH(O385,'[1]Return t - CEO t - NO'!B387)</f>
        <v>#N/A</v>
      </c>
    </row>
    <row r="386" spans="1:44" x14ac:dyDescent="0.25">
      <c r="A386" t="s">
        <v>222</v>
      </c>
      <c r="B386">
        <v>2017</v>
      </c>
      <c r="C386">
        <v>43100</v>
      </c>
      <c r="D386">
        <v>213.77099999999999</v>
      </c>
      <c r="E386">
        <f t="shared" si="122"/>
        <v>213.77099999999999</v>
      </c>
      <c r="F386">
        <f t="shared" ref="F386:F449" si="124">+E386*1000</f>
        <v>213771</v>
      </c>
      <c r="G386">
        <f t="shared" ref="G386:G449" si="125">+LN(F386)</f>
        <v>12.272660627587257</v>
      </c>
      <c r="H386">
        <v>50.637999999999998</v>
      </c>
      <c r="I386">
        <v>6.7990000000000004</v>
      </c>
      <c r="J386">
        <v>39.332000000000001</v>
      </c>
      <c r="K386">
        <v>52.546999999999997</v>
      </c>
      <c r="L386">
        <v>0.49099999999999999</v>
      </c>
      <c r="M386">
        <v>475.02499999999998</v>
      </c>
      <c r="N386">
        <v>228</v>
      </c>
      <c r="O386" t="s">
        <v>223</v>
      </c>
      <c r="P386" t="s">
        <v>50</v>
      </c>
      <c r="Q386">
        <v>1995</v>
      </c>
      <c r="R386">
        <v>2023</v>
      </c>
      <c r="S386">
        <v>28</v>
      </c>
      <c r="U386">
        <v>0.77672893874165649</v>
      </c>
      <c r="V386">
        <v>0.18399128038882731</v>
      </c>
      <c r="W386">
        <v>8.2799852639334773E-2</v>
      </c>
      <c r="X386">
        <v>0.13426675619100281</v>
      </c>
      <c r="Y386" t="s">
        <v>67</v>
      </c>
      <c r="Z386" t="s">
        <v>68</v>
      </c>
      <c r="AA386">
        <f t="shared" si="123"/>
        <v>2160</v>
      </c>
      <c r="AB386">
        <f t="shared" si="123"/>
        <v>2720</v>
      </c>
      <c r="AC386">
        <f t="shared" si="123"/>
        <v>100</v>
      </c>
      <c r="AD386">
        <f t="shared" ref="AD386:AD449" si="126">+SUM(AA386:AC386)</f>
        <v>4980</v>
      </c>
      <c r="AE386">
        <v>216</v>
      </c>
      <c r="AF386">
        <v>272</v>
      </c>
      <c r="AG386">
        <v>10</v>
      </c>
      <c r="AH386">
        <v>498</v>
      </c>
      <c r="AI386">
        <v>6.1964441277945204</v>
      </c>
      <c r="AJ386">
        <v>3.3322045101752038</v>
      </c>
      <c r="AK386">
        <f t="shared" ref="AK386:AK449" si="127">+G386</f>
        <v>12.272660627587257</v>
      </c>
      <c r="AL386">
        <f t="shared" ref="AL386:AL449" si="128">+LN(AD386)</f>
        <v>8.5131851700186978</v>
      </c>
      <c r="AM386">
        <f t="shared" ref="AM386:AM449" si="129">+LN(AB386)</f>
        <v>7.9083871592900428</v>
      </c>
      <c r="AN386">
        <f t="shared" ref="AN386:AN449" si="130">+LN(AA386)</f>
        <v>7.6778635006782103</v>
      </c>
      <c r="AO386">
        <f t="shared" ref="AO386:AO449" si="131">+AA386/AD386</f>
        <v>0.43373493975903615</v>
      </c>
      <c r="AP386">
        <f t="shared" ref="AP386:AP449" si="132">+AB386/AD386</f>
        <v>0.54618473895582331</v>
      </c>
      <c r="AQ386">
        <f t="shared" ref="AQ386:AQ449" si="133">+AC386/AD386</f>
        <v>2.0080321285140562E-2</v>
      </c>
      <c r="AR386" t="e">
        <f>+MATCH(O386,'[1]Return t - CEO t - NO'!B319)</f>
        <v>#N/A</v>
      </c>
    </row>
    <row r="387" spans="1:44" x14ac:dyDescent="0.25">
      <c r="A387" t="s">
        <v>150</v>
      </c>
      <c r="B387">
        <v>2020</v>
      </c>
      <c r="C387">
        <v>44196</v>
      </c>
      <c r="D387">
        <v>515.81399999999996</v>
      </c>
      <c r="E387">
        <f>+D387*[1]Valuta!$D$10</f>
        <v>4403.7620249999991</v>
      </c>
      <c r="F387">
        <f t="shared" si="124"/>
        <v>4403762.0249999994</v>
      </c>
      <c r="G387">
        <f t="shared" si="125"/>
        <v>15.297969739261163</v>
      </c>
      <c r="H387">
        <v>402.49200000000002</v>
      </c>
      <c r="I387">
        <v>21.004000000000001</v>
      </c>
      <c r="J387">
        <v>45.715000000000003</v>
      </c>
      <c r="K387">
        <v>68.953000000000003</v>
      </c>
      <c r="L387">
        <v>0.97799999999999998</v>
      </c>
      <c r="M387">
        <v>405.21699999999998</v>
      </c>
      <c r="N387">
        <v>228</v>
      </c>
      <c r="O387" t="s">
        <v>151</v>
      </c>
      <c r="P387" t="s">
        <v>45</v>
      </c>
      <c r="Q387">
        <v>1983</v>
      </c>
      <c r="R387">
        <v>2023</v>
      </c>
      <c r="S387">
        <v>40</v>
      </c>
      <c r="U387">
        <v>0.1135798972401936</v>
      </c>
      <c r="V387">
        <v>8.862690814906149E-2</v>
      </c>
      <c r="W387">
        <v>0.11281609606704557</v>
      </c>
      <c r="X387">
        <v>5.2184888146845153E-2</v>
      </c>
      <c r="Y387" t="s">
        <v>113</v>
      </c>
      <c r="Z387" t="s">
        <v>68</v>
      </c>
      <c r="AA387" s="1">
        <f>+AE387*[1]Valuta!$D$10</f>
        <v>3517.45</v>
      </c>
      <c r="AB387" s="1">
        <f>+AF387*[1]Valuta!$D$10</f>
        <v>1323.3125</v>
      </c>
      <c r="AC387" s="1">
        <f>+AG387*[1]Valuta!$D$10</f>
        <v>136.6</v>
      </c>
      <c r="AD387" s="1">
        <f t="shared" si="126"/>
        <v>4977.3625000000002</v>
      </c>
      <c r="AE387">
        <v>412</v>
      </c>
      <c r="AF387">
        <v>155</v>
      </c>
      <c r="AG387">
        <v>16</v>
      </c>
      <c r="AH387">
        <v>583</v>
      </c>
      <c r="AI387">
        <v>6.8855096700348177</v>
      </c>
      <c r="AJ387">
        <v>3.6888794541139363</v>
      </c>
      <c r="AK387">
        <f t="shared" si="127"/>
        <v>15.297969739261163</v>
      </c>
      <c r="AL387">
        <f t="shared" si="128"/>
        <v>8.5126554112474011</v>
      </c>
      <c r="AM387">
        <f t="shared" si="129"/>
        <v>7.1878933418161548</v>
      </c>
      <c r="AN387">
        <f t="shared" si="130"/>
        <v>8.1654915742464347</v>
      </c>
      <c r="AO387">
        <f t="shared" si="131"/>
        <v>0.70668953687821601</v>
      </c>
      <c r="AP387">
        <f t="shared" si="132"/>
        <v>0.26586620926243565</v>
      </c>
      <c r="AQ387">
        <f t="shared" si="133"/>
        <v>2.7444253859348199E-2</v>
      </c>
      <c r="AR387" t="e">
        <f>+MATCH(O387,'[1]Return t - CEO t - NO'!B412)</f>
        <v>#N/A</v>
      </c>
    </row>
    <row r="388" spans="1:44" x14ac:dyDescent="0.25">
      <c r="A388" t="s">
        <v>199</v>
      </c>
      <c r="B388">
        <v>2017</v>
      </c>
      <c r="C388">
        <v>43100</v>
      </c>
      <c r="D388">
        <v>20443</v>
      </c>
      <c r="E388">
        <f>+D388</f>
        <v>20443</v>
      </c>
      <c r="F388">
        <f t="shared" si="124"/>
        <v>20443000</v>
      </c>
      <c r="G388">
        <f t="shared" si="125"/>
        <v>16.833151083567145</v>
      </c>
      <c r="H388">
        <v>3667</v>
      </c>
      <c r="I388">
        <v>613</v>
      </c>
      <c r="J388">
        <v>924</v>
      </c>
      <c r="K388">
        <v>1442</v>
      </c>
      <c r="L388">
        <v>7.6660000000000004</v>
      </c>
      <c r="M388">
        <v>30281</v>
      </c>
      <c r="N388">
        <v>228</v>
      </c>
      <c r="O388" t="s">
        <v>200</v>
      </c>
      <c r="P388" t="s">
        <v>50</v>
      </c>
      <c r="Q388">
        <v>1936</v>
      </c>
      <c r="R388">
        <v>2023</v>
      </c>
      <c r="S388">
        <v>87</v>
      </c>
      <c r="U388">
        <v>0.25197709299154625</v>
      </c>
      <c r="V388">
        <v>4.519884557061097E-2</v>
      </c>
      <c r="W388">
        <v>3.0514183811631054E-2</v>
      </c>
      <c r="X388">
        <v>0.16716662121625306</v>
      </c>
      <c r="Y388" t="s">
        <v>51</v>
      </c>
      <c r="Z388" t="s">
        <v>47</v>
      </c>
      <c r="AA388">
        <f>+AE388*10</f>
        <v>3870</v>
      </c>
      <c r="AB388">
        <f>+AF388*10</f>
        <v>850</v>
      </c>
      <c r="AC388">
        <f>+AG388*10</f>
        <v>250</v>
      </c>
      <c r="AD388">
        <f t="shared" si="126"/>
        <v>4970</v>
      </c>
      <c r="AE388">
        <v>387</v>
      </c>
      <c r="AF388">
        <v>85</v>
      </c>
      <c r="AG388">
        <v>25</v>
      </c>
      <c r="AH388">
        <v>497</v>
      </c>
      <c r="AI388">
        <v>8.9445502459404995</v>
      </c>
      <c r="AJ388">
        <v>4.4659081186545837</v>
      </c>
      <c r="AK388">
        <f t="shared" si="127"/>
        <v>16.833151083567145</v>
      </c>
      <c r="AL388">
        <f t="shared" si="128"/>
        <v>8.5111751190906748</v>
      </c>
      <c r="AM388">
        <f t="shared" si="129"/>
        <v>6.7452363494843626</v>
      </c>
      <c r="AN388">
        <f t="shared" si="130"/>
        <v>8.261009786023827</v>
      </c>
      <c r="AO388">
        <f t="shared" si="131"/>
        <v>0.77867203219315895</v>
      </c>
      <c r="AP388">
        <f t="shared" si="132"/>
        <v>0.17102615694164991</v>
      </c>
      <c r="AQ388">
        <f t="shared" si="133"/>
        <v>5.030181086519115E-2</v>
      </c>
      <c r="AR388" t="e">
        <f>+MATCH(O388,'[1]Return t - CEO t - NO'!B662)</f>
        <v>#N/A</v>
      </c>
    </row>
    <row r="389" spans="1:44" x14ac:dyDescent="0.25">
      <c r="A389" t="s">
        <v>148</v>
      </c>
      <c r="B389">
        <v>2016</v>
      </c>
      <c r="C389">
        <v>42735</v>
      </c>
      <c r="D389">
        <v>969.8</v>
      </c>
      <c r="E389">
        <f>+D389*[1]Valuta!$D$6</f>
        <v>8384.50288</v>
      </c>
      <c r="F389">
        <f t="shared" si="124"/>
        <v>8384502.8799999999</v>
      </c>
      <c r="G389">
        <f t="shared" si="125"/>
        <v>15.941895664660208</v>
      </c>
      <c r="H389">
        <v>402</v>
      </c>
      <c r="I389">
        <v>361.7</v>
      </c>
      <c r="J389">
        <v>-12.8</v>
      </c>
      <c r="K389">
        <v>47.3</v>
      </c>
      <c r="L389">
        <v>0.81100000000000005</v>
      </c>
      <c r="M389">
        <v>201.8</v>
      </c>
      <c r="N389">
        <v>228</v>
      </c>
      <c r="O389" t="s">
        <v>149</v>
      </c>
      <c r="P389" t="s">
        <v>45</v>
      </c>
      <c r="Q389">
        <v>1971</v>
      </c>
      <c r="R389">
        <v>2023</v>
      </c>
      <c r="S389">
        <v>52</v>
      </c>
      <c r="U389">
        <v>-3.1840796019900502E-2</v>
      </c>
      <c r="V389">
        <v>-1.3198597648999794E-2</v>
      </c>
      <c r="W389">
        <v>-6.3429137760158572E-2</v>
      </c>
      <c r="X389">
        <v>0.8997512437810945</v>
      </c>
      <c r="Y389" t="s">
        <v>71</v>
      </c>
      <c r="Z389" t="s">
        <v>72</v>
      </c>
      <c r="AA389" s="1">
        <f>+AE389*[1]Valuta!$D$6</f>
        <v>4201.7615999999998</v>
      </c>
      <c r="AB389" s="1">
        <f>+AF389*[1]Valuta!$D$6</f>
        <v>0</v>
      </c>
      <c r="AC389" s="1">
        <f>+AG389*[1]Valuta!$D$6</f>
        <v>760.81280000000004</v>
      </c>
      <c r="AD389" s="1">
        <f t="shared" si="126"/>
        <v>4962.5743999999995</v>
      </c>
      <c r="AE389">
        <v>486</v>
      </c>
      <c r="AF389">
        <v>0</v>
      </c>
      <c r="AG389">
        <v>88</v>
      </c>
      <c r="AH389">
        <v>574</v>
      </c>
      <c r="AI389">
        <v>6.6982680541154132</v>
      </c>
      <c r="AJ389">
        <v>3.9512437185814275</v>
      </c>
      <c r="AK389">
        <f t="shared" si="127"/>
        <v>15.941895664660208</v>
      </c>
      <c r="AL389">
        <f t="shared" si="128"/>
        <v>8.5096799173263857</v>
      </c>
      <c r="AM389" t="e">
        <f t="shared" si="129"/>
        <v>#NUM!</v>
      </c>
      <c r="AN389">
        <f t="shared" si="130"/>
        <v>8.3432591449073126</v>
      </c>
      <c r="AO389">
        <f t="shared" si="131"/>
        <v>0.84668989547038331</v>
      </c>
      <c r="AP389">
        <f t="shared" si="132"/>
        <v>0</v>
      </c>
      <c r="AQ389">
        <f t="shared" si="133"/>
        <v>0.15331010452961674</v>
      </c>
      <c r="AR389" t="e">
        <f>+MATCH(O389,'[1]Return t - CEO t - NO'!B184)</f>
        <v>#N/A</v>
      </c>
    </row>
    <row r="390" spans="1:44" x14ac:dyDescent="0.25">
      <c r="A390" t="s">
        <v>208</v>
      </c>
      <c r="B390">
        <v>2020</v>
      </c>
      <c r="C390">
        <v>44196</v>
      </c>
      <c r="D390">
        <v>5718.491</v>
      </c>
      <c r="E390">
        <f>+D390</f>
        <v>5718.491</v>
      </c>
      <c r="F390">
        <f t="shared" si="124"/>
        <v>5718491</v>
      </c>
      <c r="G390">
        <f t="shared" si="125"/>
        <v>15.559215517362876</v>
      </c>
      <c r="H390">
        <v>3025.2080000000001</v>
      </c>
      <c r="I390">
        <v>911.33500000000004</v>
      </c>
      <c r="J390">
        <v>141.28</v>
      </c>
      <c r="K390">
        <v>325.05700000000002</v>
      </c>
      <c r="L390">
        <v>1.115</v>
      </c>
      <c r="M390">
        <v>3232.7139999999999</v>
      </c>
      <c r="N390">
        <v>228</v>
      </c>
      <c r="O390" t="s">
        <v>209</v>
      </c>
      <c r="P390" t="s">
        <v>50</v>
      </c>
      <c r="Q390">
        <v>2008</v>
      </c>
      <c r="R390">
        <v>2023</v>
      </c>
      <c r="S390">
        <v>15</v>
      </c>
      <c r="U390">
        <v>4.6700921060634511E-2</v>
      </c>
      <c r="V390">
        <v>2.4705818370615605E-2</v>
      </c>
      <c r="W390">
        <v>4.3703216554263694E-2</v>
      </c>
      <c r="X390">
        <v>0.30124705474797103</v>
      </c>
      <c r="Y390" t="s">
        <v>109</v>
      </c>
      <c r="Z390" t="s">
        <v>110</v>
      </c>
      <c r="AA390">
        <f t="shared" ref="AA390:AC392" si="134">+AE390*10</f>
        <v>3780</v>
      </c>
      <c r="AB390">
        <f t="shared" si="134"/>
        <v>470</v>
      </c>
      <c r="AC390">
        <f t="shared" si="134"/>
        <v>700</v>
      </c>
      <c r="AD390">
        <f t="shared" si="126"/>
        <v>4950</v>
      </c>
      <c r="AE390">
        <v>378</v>
      </c>
      <c r="AF390">
        <v>47</v>
      </c>
      <c r="AG390">
        <v>70</v>
      </c>
      <c r="AH390">
        <v>495</v>
      </c>
      <c r="AI390">
        <v>7.0166096838942194</v>
      </c>
      <c r="AJ390">
        <v>2.7080502011022101</v>
      </c>
      <c r="AK390">
        <f t="shared" si="127"/>
        <v>15.559215517362876</v>
      </c>
      <c r="AL390">
        <f t="shared" si="128"/>
        <v>8.5071428555627353</v>
      </c>
      <c r="AM390">
        <f t="shared" si="129"/>
        <v>6.1527326947041043</v>
      </c>
      <c r="AN390">
        <f t="shared" si="130"/>
        <v>8.237479288613633</v>
      </c>
      <c r="AO390">
        <f t="shared" si="131"/>
        <v>0.76363636363636367</v>
      </c>
      <c r="AP390">
        <f t="shared" si="132"/>
        <v>9.494949494949495E-2</v>
      </c>
      <c r="AQ390">
        <f t="shared" si="133"/>
        <v>0.14141414141414141</v>
      </c>
      <c r="AR390" t="e">
        <f>+MATCH(O390,'[1]Return t - CEO t - NO'!B523)</f>
        <v>#N/A</v>
      </c>
    </row>
    <row r="391" spans="1:44" x14ac:dyDescent="0.25">
      <c r="A391" t="s">
        <v>224</v>
      </c>
      <c r="B391">
        <v>2022</v>
      </c>
      <c r="C391">
        <v>44926</v>
      </c>
      <c r="D391">
        <v>1444.913</v>
      </c>
      <c r="E391">
        <f>+D391</f>
        <v>1444.913</v>
      </c>
      <c r="F391">
        <f t="shared" si="124"/>
        <v>1444913</v>
      </c>
      <c r="G391">
        <f t="shared" si="125"/>
        <v>14.183559670103662</v>
      </c>
      <c r="H391">
        <v>451.76299999999998</v>
      </c>
      <c r="I391">
        <v>178.90799999999999</v>
      </c>
      <c r="J391">
        <v>401.69200000000001</v>
      </c>
      <c r="K391">
        <v>480.738</v>
      </c>
      <c r="L391">
        <v>2.0409999999999999</v>
      </c>
      <c r="M391">
        <v>3085.47</v>
      </c>
      <c r="N391">
        <v>228</v>
      </c>
      <c r="O391" t="s">
        <v>225</v>
      </c>
      <c r="P391" t="s">
        <v>50</v>
      </c>
      <c r="Q391">
        <v>1995</v>
      </c>
      <c r="R391">
        <v>2023</v>
      </c>
      <c r="S391">
        <v>28</v>
      </c>
      <c r="U391">
        <v>0.88916533669202669</v>
      </c>
      <c r="V391">
        <v>0.27800428122662058</v>
      </c>
      <c r="W391">
        <v>0.1301882695343011</v>
      </c>
      <c r="X391">
        <v>0.39602180789484753</v>
      </c>
      <c r="Y391" t="s">
        <v>67</v>
      </c>
      <c r="Z391" t="s">
        <v>68</v>
      </c>
      <c r="AA391">
        <f t="shared" si="134"/>
        <v>3440</v>
      </c>
      <c r="AB391">
        <f t="shared" si="134"/>
        <v>1350</v>
      </c>
      <c r="AC391">
        <f t="shared" si="134"/>
        <v>120</v>
      </c>
      <c r="AD391">
        <f t="shared" si="126"/>
        <v>4910</v>
      </c>
      <c r="AE391">
        <v>344</v>
      </c>
      <c r="AF391">
        <v>135</v>
      </c>
      <c r="AG391">
        <v>12</v>
      </c>
      <c r="AH391">
        <v>491</v>
      </c>
      <c r="AI391">
        <v>7.6211951628098449</v>
      </c>
      <c r="AJ391">
        <v>3.3322045101752038</v>
      </c>
      <c r="AK391">
        <f t="shared" si="127"/>
        <v>14.183559670103662</v>
      </c>
      <c r="AL391">
        <f t="shared" si="128"/>
        <v>8.4990292207885663</v>
      </c>
      <c r="AM391">
        <f t="shared" si="129"/>
        <v>7.2078598714324755</v>
      </c>
      <c r="AN391">
        <f t="shared" si="130"/>
        <v>8.1432267503674449</v>
      </c>
      <c r="AO391">
        <f t="shared" si="131"/>
        <v>0.70061099796334014</v>
      </c>
      <c r="AP391">
        <f t="shared" si="132"/>
        <v>0.27494908350305497</v>
      </c>
      <c r="AQ391">
        <f t="shared" si="133"/>
        <v>2.4439918533604887E-2</v>
      </c>
      <c r="AR391">
        <f>+MATCH(O391,'[1]Return t - CEO t - NO'!B138)</f>
        <v>1</v>
      </c>
    </row>
    <row r="392" spans="1:44" x14ac:dyDescent="0.25">
      <c r="A392" t="s">
        <v>96</v>
      </c>
      <c r="B392">
        <v>2015</v>
      </c>
      <c r="C392">
        <v>42369</v>
      </c>
      <c r="D392">
        <v>1273.9760000000001</v>
      </c>
      <c r="E392">
        <f>+D392</f>
        <v>1273.9760000000001</v>
      </c>
      <c r="F392">
        <f t="shared" si="124"/>
        <v>1273976</v>
      </c>
      <c r="G392">
        <f t="shared" si="125"/>
        <v>14.05765327663225</v>
      </c>
      <c r="H392">
        <v>566.51</v>
      </c>
      <c r="I392">
        <v>64.17</v>
      </c>
      <c r="J392">
        <v>99.045000000000002</v>
      </c>
      <c r="K392">
        <v>140.34800000000001</v>
      </c>
      <c r="L392">
        <v>1.2210000000000001</v>
      </c>
      <c r="M392">
        <v>1951.818</v>
      </c>
      <c r="N392">
        <v>228</v>
      </c>
      <c r="O392" t="s">
        <v>97</v>
      </c>
      <c r="P392" t="s">
        <v>50</v>
      </c>
      <c r="Q392">
        <v>1960</v>
      </c>
      <c r="R392">
        <v>2023</v>
      </c>
      <c r="S392">
        <v>63</v>
      </c>
      <c r="U392">
        <v>0.17483363047430761</v>
      </c>
      <c r="V392">
        <v>7.7744792680552843E-2</v>
      </c>
      <c r="W392">
        <v>5.0744997740568024E-2</v>
      </c>
      <c r="X392">
        <v>0.11327249298335422</v>
      </c>
      <c r="Y392" t="s">
        <v>98</v>
      </c>
      <c r="Z392" t="s">
        <v>68</v>
      </c>
      <c r="AA392">
        <f t="shared" si="134"/>
        <v>2500</v>
      </c>
      <c r="AB392">
        <f t="shared" si="134"/>
        <v>830</v>
      </c>
      <c r="AC392">
        <f t="shared" si="134"/>
        <v>1580</v>
      </c>
      <c r="AD392">
        <f t="shared" si="126"/>
        <v>4910</v>
      </c>
      <c r="AE392">
        <v>250</v>
      </c>
      <c r="AF392">
        <v>83</v>
      </c>
      <c r="AG392">
        <v>158</v>
      </c>
      <c r="AH392">
        <v>491</v>
      </c>
      <c r="AI392">
        <v>7.1074254741107046</v>
      </c>
      <c r="AJ392">
        <v>4.1431347263915326</v>
      </c>
      <c r="AK392">
        <f t="shared" si="127"/>
        <v>14.05765327663225</v>
      </c>
      <c r="AL392">
        <f t="shared" si="128"/>
        <v>8.4990292207885663</v>
      </c>
      <c r="AM392">
        <f t="shared" si="129"/>
        <v>6.7214257007906433</v>
      </c>
      <c r="AN392">
        <f t="shared" si="130"/>
        <v>7.8240460108562919</v>
      </c>
      <c r="AO392">
        <f t="shared" si="131"/>
        <v>0.50916496945010181</v>
      </c>
      <c r="AP392">
        <f t="shared" si="132"/>
        <v>0.1690427698574338</v>
      </c>
      <c r="AQ392">
        <f t="shared" si="133"/>
        <v>0.32179226069246436</v>
      </c>
      <c r="AR392" t="e">
        <f>+MATCH(O392,'[1]Return t - CEO t - NO'!B337)</f>
        <v>#N/A</v>
      </c>
    </row>
    <row r="393" spans="1:44" x14ac:dyDescent="0.25">
      <c r="A393" t="s">
        <v>158</v>
      </c>
      <c r="B393">
        <v>2021</v>
      </c>
      <c r="C393">
        <v>44561</v>
      </c>
      <c r="D393">
        <v>18.538</v>
      </c>
      <c r="E393">
        <f>+D393*[1]Valuta!$D$11</f>
        <v>163.80732939999999</v>
      </c>
      <c r="F393">
        <f t="shared" si="124"/>
        <v>163807.32939999999</v>
      </c>
      <c r="G393">
        <f t="shared" si="125"/>
        <v>12.006446195431778</v>
      </c>
      <c r="H393">
        <v>11.909000000000001</v>
      </c>
      <c r="I393">
        <v>3</v>
      </c>
      <c r="J393">
        <v>-1.0309999999999999</v>
      </c>
      <c r="K393">
        <v>9.8000000000000004E-2</v>
      </c>
      <c r="L393">
        <v>8.9999999999999993E-3</v>
      </c>
      <c r="M393">
        <v>5.7469999999999999</v>
      </c>
      <c r="N393">
        <v>228</v>
      </c>
      <c r="O393" t="s">
        <v>159</v>
      </c>
      <c r="P393" t="s">
        <v>45</v>
      </c>
      <c r="Q393">
        <v>2005</v>
      </c>
      <c r="R393">
        <v>2023</v>
      </c>
      <c r="S393">
        <v>18</v>
      </c>
      <c r="U393">
        <v>-8.6573179947938519E-2</v>
      </c>
      <c r="V393">
        <v>-5.5615492501888006E-2</v>
      </c>
      <c r="W393">
        <v>-0.17939794675482859</v>
      </c>
      <c r="X393">
        <v>0.2519103199261063</v>
      </c>
      <c r="Y393" t="s">
        <v>71</v>
      </c>
      <c r="Z393" t="s">
        <v>72</v>
      </c>
      <c r="AA393" s="1">
        <f>+AE393*[1]Valuta!$D$11</f>
        <v>2597.8721999999998</v>
      </c>
      <c r="AB393" s="1">
        <f>+AF393*[1]Valuta!$D$11</f>
        <v>0</v>
      </c>
      <c r="AC393" s="1">
        <f>+AG393*[1]Valuta!$D$11</f>
        <v>2297.4380000000001</v>
      </c>
      <c r="AD393" s="1">
        <f t="shared" si="126"/>
        <v>4895.3101999999999</v>
      </c>
      <c r="AE393">
        <v>294</v>
      </c>
      <c r="AF393">
        <v>0</v>
      </c>
      <c r="AG393">
        <v>260</v>
      </c>
      <c r="AH393">
        <v>554</v>
      </c>
      <c r="AI393">
        <v>2.1972245773362196</v>
      </c>
      <c r="AJ393">
        <v>2.8903717578961645</v>
      </c>
      <c r="AK393">
        <f t="shared" si="127"/>
        <v>12.006446195431778</v>
      </c>
      <c r="AL393">
        <f t="shared" si="128"/>
        <v>8.4960329237432841</v>
      </c>
      <c r="AM393" t="e">
        <f t="shared" si="129"/>
        <v>#NUM!</v>
      </c>
      <c r="AN393">
        <f t="shared" si="130"/>
        <v>7.8624480043346816</v>
      </c>
      <c r="AO393">
        <f t="shared" si="131"/>
        <v>0.53068592057761732</v>
      </c>
      <c r="AP393">
        <f t="shared" si="132"/>
        <v>0</v>
      </c>
      <c r="AQ393">
        <f t="shared" si="133"/>
        <v>0.46931407942238268</v>
      </c>
      <c r="AR393" t="e">
        <f>+MATCH(O393,'[1]Return t - CEO t - NO'!B443)</f>
        <v>#N/A</v>
      </c>
    </row>
    <row r="394" spans="1:44" x14ac:dyDescent="0.25">
      <c r="A394" t="s">
        <v>208</v>
      </c>
      <c r="B394">
        <v>2018</v>
      </c>
      <c r="C394">
        <v>43465</v>
      </c>
      <c r="D394">
        <v>2633.9259999999999</v>
      </c>
      <c r="E394">
        <f>+D394</f>
        <v>2633.9259999999999</v>
      </c>
      <c r="F394">
        <f t="shared" si="124"/>
        <v>2633926</v>
      </c>
      <c r="G394">
        <f t="shared" si="125"/>
        <v>14.783986066737336</v>
      </c>
      <c r="H394">
        <v>1810.1379999999999</v>
      </c>
      <c r="I394">
        <v>241.12299999999999</v>
      </c>
      <c r="J394">
        <v>71.960999999999999</v>
      </c>
      <c r="K394">
        <v>141.86600000000001</v>
      </c>
      <c r="L394">
        <v>0.748</v>
      </c>
      <c r="M394">
        <v>1524.896</v>
      </c>
      <c r="N394">
        <v>228</v>
      </c>
      <c r="O394" t="s">
        <v>209</v>
      </c>
      <c r="P394" t="s">
        <v>50</v>
      </c>
      <c r="Q394">
        <v>2008</v>
      </c>
      <c r="R394">
        <v>2023</v>
      </c>
      <c r="S394">
        <v>15</v>
      </c>
      <c r="U394">
        <v>3.9754427562981386E-2</v>
      </c>
      <c r="V394">
        <v>2.7320813113200598E-2</v>
      </c>
      <c r="W394">
        <v>4.7190759238662831E-2</v>
      </c>
      <c r="X394">
        <v>0.13320697096022513</v>
      </c>
      <c r="Y394" t="s">
        <v>109</v>
      </c>
      <c r="Z394" t="s">
        <v>110</v>
      </c>
      <c r="AA394">
        <f t="shared" ref="AA394:AC398" si="135">+AE394*10</f>
        <v>3020</v>
      </c>
      <c r="AB394">
        <f t="shared" si="135"/>
        <v>430</v>
      </c>
      <c r="AC394">
        <f t="shared" si="135"/>
        <v>1440</v>
      </c>
      <c r="AD394">
        <f t="shared" si="126"/>
        <v>4890</v>
      </c>
      <c r="AE394">
        <v>302</v>
      </c>
      <c r="AF394">
        <v>43</v>
      </c>
      <c r="AG394">
        <v>144</v>
      </c>
      <c r="AH394">
        <v>489</v>
      </c>
      <c r="AI394">
        <v>6.6174029779744776</v>
      </c>
      <c r="AJ394">
        <v>2.7080502011022101</v>
      </c>
      <c r="AK394">
        <f t="shared" si="127"/>
        <v>14.783986066737336</v>
      </c>
      <c r="AL394">
        <f t="shared" si="128"/>
        <v>8.4949475824689173</v>
      </c>
      <c r="AM394">
        <f t="shared" si="129"/>
        <v>6.0637852086876078</v>
      </c>
      <c r="AN394">
        <f t="shared" si="130"/>
        <v>8.0130121103689156</v>
      </c>
      <c r="AO394">
        <f t="shared" si="131"/>
        <v>0.6175869120654397</v>
      </c>
      <c r="AP394">
        <f t="shared" si="132"/>
        <v>8.7934560327198361E-2</v>
      </c>
      <c r="AQ394">
        <f t="shared" si="133"/>
        <v>0.29447852760736198</v>
      </c>
      <c r="AR394" t="e">
        <f>+MATCH(O394,'[1]Return t - CEO t - NO'!B525)</f>
        <v>#N/A</v>
      </c>
    </row>
    <row r="395" spans="1:44" x14ac:dyDescent="0.25">
      <c r="A395" t="s">
        <v>136</v>
      </c>
      <c r="B395">
        <v>2019</v>
      </c>
      <c r="C395">
        <v>43830</v>
      </c>
      <c r="D395">
        <v>21578</v>
      </c>
      <c r="E395">
        <f>+D395</f>
        <v>21578</v>
      </c>
      <c r="F395">
        <f t="shared" si="124"/>
        <v>21578000</v>
      </c>
      <c r="G395">
        <f t="shared" si="125"/>
        <v>16.887184835093421</v>
      </c>
      <c r="H395">
        <v>2975</v>
      </c>
      <c r="I395">
        <v>13965</v>
      </c>
      <c r="J395">
        <v>935</v>
      </c>
      <c r="K395">
        <v>1414</v>
      </c>
      <c r="L395">
        <v>0.33500000000000002</v>
      </c>
      <c r="M395">
        <v>1810</v>
      </c>
      <c r="N395">
        <v>228</v>
      </c>
      <c r="O395" t="s">
        <v>137</v>
      </c>
      <c r="P395" t="s">
        <v>50</v>
      </c>
      <c r="Q395">
        <v>2007</v>
      </c>
      <c r="R395">
        <v>2023</v>
      </c>
      <c r="S395">
        <v>16</v>
      </c>
      <c r="U395">
        <v>0.31428571428571428</v>
      </c>
      <c r="V395">
        <v>4.3331170636759661E-2</v>
      </c>
      <c r="W395">
        <v>0.51657458563535907</v>
      </c>
      <c r="X395">
        <v>4.6941176470588237</v>
      </c>
      <c r="Y395" t="s">
        <v>138</v>
      </c>
      <c r="Z395" t="s">
        <v>139</v>
      </c>
      <c r="AA395">
        <f t="shared" si="135"/>
        <v>3460</v>
      </c>
      <c r="AB395">
        <f t="shared" si="135"/>
        <v>1230</v>
      </c>
      <c r="AC395">
        <f t="shared" si="135"/>
        <v>200</v>
      </c>
      <c r="AD395">
        <f t="shared" si="126"/>
        <v>4890</v>
      </c>
      <c r="AE395">
        <v>346</v>
      </c>
      <c r="AF395">
        <v>123</v>
      </c>
      <c r="AG395">
        <v>20</v>
      </c>
      <c r="AH395">
        <v>489</v>
      </c>
      <c r="AI395">
        <v>5.8141305318250662</v>
      </c>
      <c r="AJ395">
        <v>2.7725887222397811</v>
      </c>
      <c r="AK395">
        <f t="shared" si="127"/>
        <v>16.887184835093421</v>
      </c>
      <c r="AL395">
        <f t="shared" si="128"/>
        <v>8.4949475824689173</v>
      </c>
      <c r="AM395">
        <f t="shared" si="129"/>
        <v>7.114769448366463</v>
      </c>
      <c r="AN395">
        <f t="shared" si="130"/>
        <v>8.1490238680517706</v>
      </c>
      <c r="AO395">
        <f t="shared" si="131"/>
        <v>0.70756646216768915</v>
      </c>
      <c r="AP395">
        <f t="shared" si="132"/>
        <v>0.25153374233128833</v>
      </c>
      <c r="AQ395">
        <f t="shared" si="133"/>
        <v>4.0899795501022497E-2</v>
      </c>
      <c r="AR395" t="e">
        <f>+MATCH(O395,'[1]Return t - CEO t - NO'!B604)</f>
        <v>#N/A</v>
      </c>
    </row>
    <row r="396" spans="1:44" x14ac:dyDescent="0.25">
      <c r="A396" t="s">
        <v>189</v>
      </c>
      <c r="B396">
        <v>2018</v>
      </c>
      <c r="C396">
        <v>43465</v>
      </c>
      <c r="D396">
        <v>5951</v>
      </c>
      <c r="E396">
        <f>+D396</f>
        <v>5951</v>
      </c>
      <c r="F396">
        <f t="shared" si="124"/>
        <v>5951000</v>
      </c>
      <c r="G396">
        <f t="shared" si="125"/>
        <v>15.599069830626989</v>
      </c>
      <c r="H396">
        <v>3123</v>
      </c>
      <c r="I396">
        <v>1115</v>
      </c>
      <c r="J396">
        <v>579</v>
      </c>
      <c r="K396">
        <v>894</v>
      </c>
      <c r="L396">
        <v>1.097</v>
      </c>
      <c r="M396">
        <v>4705</v>
      </c>
      <c r="N396">
        <v>228</v>
      </c>
      <c r="O396" t="s">
        <v>190</v>
      </c>
      <c r="P396" t="s">
        <v>50</v>
      </c>
      <c r="Q396">
        <v>1889</v>
      </c>
      <c r="R396">
        <v>2023</v>
      </c>
      <c r="S396">
        <v>134</v>
      </c>
      <c r="U396">
        <v>0.18539865513928913</v>
      </c>
      <c r="V396">
        <v>9.7294572340783064E-2</v>
      </c>
      <c r="W396">
        <v>0.1230605738575983</v>
      </c>
      <c r="X396">
        <v>0.35702849823887289</v>
      </c>
      <c r="Y396" t="s">
        <v>101</v>
      </c>
      <c r="Z396" t="s">
        <v>102</v>
      </c>
      <c r="AA396">
        <f t="shared" si="135"/>
        <v>3240</v>
      </c>
      <c r="AB396">
        <f t="shared" si="135"/>
        <v>700</v>
      </c>
      <c r="AC396">
        <f t="shared" si="135"/>
        <v>930</v>
      </c>
      <c r="AD396">
        <f t="shared" si="126"/>
        <v>4870</v>
      </c>
      <c r="AE396">
        <v>324</v>
      </c>
      <c r="AF396">
        <v>70</v>
      </c>
      <c r="AG396">
        <v>93</v>
      </c>
      <c r="AH396">
        <v>487</v>
      </c>
      <c r="AI396">
        <v>7.00033446027523</v>
      </c>
      <c r="AJ396">
        <v>4.8978397999509111</v>
      </c>
      <c r="AK396">
        <f t="shared" si="127"/>
        <v>15.599069830626989</v>
      </c>
      <c r="AL396">
        <f t="shared" si="128"/>
        <v>8.4908492160766347</v>
      </c>
      <c r="AM396">
        <f t="shared" si="129"/>
        <v>6.5510803350434044</v>
      </c>
      <c r="AN396">
        <f t="shared" si="130"/>
        <v>8.0833286087863758</v>
      </c>
      <c r="AO396">
        <f t="shared" si="131"/>
        <v>0.6652977412731006</v>
      </c>
      <c r="AP396">
        <f t="shared" si="132"/>
        <v>0.14373716632443531</v>
      </c>
      <c r="AQ396">
        <f t="shared" si="133"/>
        <v>0.19096509240246407</v>
      </c>
      <c r="AR396" t="e">
        <f>+MATCH(O396,'[1]Return t - CEO t - NO'!B134)</f>
        <v>#N/A</v>
      </c>
    </row>
    <row r="397" spans="1:44" x14ac:dyDescent="0.25">
      <c r="A397" t="s">
        <v>179</v>
      </c>
      <c r="B397">
        <v>2020</v>
      </c>
      <c r="C397">
        <v>44196</v>
      </c>
      <c r="D397">
        <v>26068.976999999999</v>
      </c>
      <c r="E397">
        <f>+D397</f>
        <v>26068.976999999999</v>
      </c>
      <c r="F397">
        <f t="shared" si="124"/>
        <v>26068977</v>
      </c>
      <c r="G397">
        <f t="shared" si="125"/>
        <v>17.076256544633427</v>
      </c>
      <c r="H397">
        <v>4227.2610000000004</v>
      </c>
      <c r="I397">
        <v>17130.648000000001</v>
      </c>
      <c r="J397">
        <v>-326.46499999999997</v>
      </c>
      <c r="K397">
        <v>1032.8389999999999</v>
      </c>
      <c r="L397">
        <v>3.528</v>
      </c>
      <c r="M397">
        <v>4844.027</v>
      </c>
      <c r="N397">
        <v>228</v>
      </c>
      <c r="O397" t="s">
        <v>180</v>
      </c>
      <c r="P397" t="s">
        <v>50</v>
      </c>
      <c r="Q397">
        <v>1964</v>
      </c>
      <c r="R397">
        <v>2023</v>
      </c>
      <c r="S397">
        <v>59</v>
      </c>
      <c r="U397">
        <v>-7.7228493816681759E-2</v>
      </c>
      <c r="V397">
        <v>-1.2523122790740887E-2</v>
      </c>
      <c r="W397">
        <v>-6.7395371660810305E-2</v>
      </c>
      <c r="X397">
        <v>4.0524225970433339</v>
      </c>
      <c r="Y397" t="s">
        <v>71</v>
      </c>
      <c r="Z397" t="s">
        <v>72</v>
      </c>
      <c r="AA397">
        <f t="shared" si="135"/>
        <v>2310</v>
      </c>
      <c r="AB397">
        <f t="shared" si="135"/>
        <v>2290</v>
      </c>
      <c r="AC397">
        <f t="shared" si="135"/>
        <v>270</v>
      </c>
      <c r="AD397">
        <f t="shared" si="126"/>
        <v>4870</v>
      </c>
      <c r="AE397">
        <v>231</v>
      </c>
      <c r="AF397">
        <v>229</v>
      </c>
      <c r="AG397">
        <v>27</v>
      </c>
      <c r="AH397">
        <v>487</v>
      </c>
      <c r="AI397">
        <v>8.1684864171266813</v>
      </c>
      <c r="AJ397">
        <v>4.0775374439057197</v>
      </c>
      <c r="AK397">
        <f t="shared" si="127"/>
        <v>17.076256544633427</v>
      </c>
      <c r="AL397">
        <f t="shared" si="128"/>
        <v>8.4908492160766347</v>
      </c>
      <c r="AM397">
        <f t="shared" si="129"/>
        <v>7.736307096548285</v>
      </c>
      <c r="AN397">
        <f t="shared" si="130"/>
        <v>7.7450028035158391</v>
      </c>
      <c r="AO397">
        <f t="shared" si="131"/>
        <v>0.47433264887063653</v>
      </c>
      <c r="AP397">
        <f t="shared" si="132"/>
        <v>0.47022587268993837</v>
      </c>
      <c r="AQ397">
        <f t="shared" si="133"/>
        <v>5.5441478439425054E-2</v>
      </c>
      <c r="AR397" t="e">
        <f>+MATCH(O397,'[1]Return t - CEO t - NO'!B619)</f>
        <v>#N/A</v>
      </c>
    </row>
    <row r="398" spans="1:44" x14ac:dyDescent="0.25">
      <c r="A398" t="s">
        <v>162</v>
      </c>
      <c r="B398">
        <v>2016</v>
      </c>
      <c r="C398">
        <v>42735</v>
      </c>
      <c r="D398">
        <v>29731</v>
      </c>
      <c r="E398">
        <f>+D398</f>
        <v>29731</v>
      </c>
      <c r="F398">
        <f t="shared" si="124"/>
        <v>29731000</v>
      </c>
      <c r="G398">
        <f t="shared" si="125"/>
        <v>17.207700830466454</v>
      </c>
      <c r="H398">
        <v>4625</v>
      </c>
      <c r="I398">
        <v>18026</v>
      </c>
      <c r="J398">
        <v>1472</v>
      </c>
      <c r="K398">
        <v>2535</v>
      </c>
      <c r="L398">
        <v>4.0720000000000001</v>
      </c>
      <c r="M398">
        <v>8134</v>
      </c>
      <c r="N398">
        <v>228</v>
      </c>
      <c r="O398" t="s">
        <v>163</v>
      </c>
      <c r="P398" t="s">
        <v>50</v>
      </c>
      <c r="Q398">
        <v>1991</v>
      </c>
      <c r="R398">
        <v>2023</v>
      </c>
      <c r="S398">
        <v>32</v>
      </c>
      <c r="U398">
        <v>0.31827027027027027</v>
      </c>
      <c r="V398">
        <v>4.9510611819313176E-2</v>
      </c>
      <c r="W398">
        <v>0.18096877305138923</v>
      </c>
      <c r="X398">
        <v>3.8975135135135135</v>
      </c>
      <c r="Y398" t="s">
        <v>71</v>
      </c>
      <c r="Z398" t="s">
        <v>72</v>
      </c>
      <c r="AA398">
        <f t="shared" si="135"/>
        <v>4000</v>
      </c>
      <c r="AB398">
        <f t="shared" si="135"/>
        <v>0</v>
      </c>
      <c r="AC398">
        <f t="shared" si="135"/>
        <v>860</v>
      </c>
      <c r="AD398">
        <f t="shared" si="126"/>
        <v>4860</v>
      </c>
      <c r="AE398">
        <v>400</v>
      </c>
      <c r="AF398">
        <v>0</v>
      </c>
      <c r="AG398">
        <v>86</v>
      </c>
      <c r="AH398">
        <v>486</v>
      </c>
      <c r="AI398">
        <v>8.3118895582303587</v>
      </c>
      <c r="AJ398">
        <v>3.4657359027997265</v>
      </c>
      <c r="AK398">
        <f t="shared" si="127"/>
        <v>17.207700830466454</v>
      </c>
      <c r="AL398">
        <f t="shared" si="128"/>
        <v>8.4887937168945395</v>
      </c>
      <c r="AM398" t="e">
        <f t="shared" si="129"/>
        <v>#NUM!</v>
      </c>
      <c r="AN398">
        <f t="shared" si="130"/>
        <v>8.2940496401020276</v>
      </c>
      <c r="AO398">
        <f t="shared" si="131"/>
        <v>0.82304526748971196</v>
      </c>
      <c r="AP398">
        <f t="shared" si="132"/>
        <v>0</v>
      </c>
      <c r="AQ398">
        <f t="shared" si="133"/>
        <v>0.17695473251028807</v>
      </c>
      <c r="AR398" t="e">
        <f>+MATCH(O398,'[1]Return t - CEO t - NO'!B192)</f>
        <v>#N/A</v>
      </c>
    </row>
    <row r="399" spans="1:44" x14ac:dyDescent="0.25">
      <c r="A399" t="s">
        <v>103</v>
      </c>
      <c r="B399">
        <v>2017</v>
      </c>
      <c r="C399">
        <v>43100</v>
      </c>
      <c r="D399">
        <v>1947</v>
      </c>
      <c r="E399">
        <f>+D399*[1]Valuta!$D$7</f>
        <v>16045.421699999999</v>
      </c>
      <c r="F399">
        <f t="shared" si="124"/>
        <v>16045421.699999999</v>
      </c>
      <c r="G399">
        <f t="shared" si="125"/>
        <v>16.590934114511665</v>
      </c>
      <c r="H399">
        <v>497.6</v>
      </c>
      <c r="I399">
        <v>1329.1</v>
      </c>
      <c r="J399">
        <v>-5.3</v>
      </c>
      <c r="K399">
        <v>121.9</v>
      </c>
      <c r="L399">
        <v>0.43</v>
      </c>
      <c r="M399">
        <v>256</v>
      </c>
      <c r="N399">
        <v>228</v>
      </c>
      <c r="O399" t="s">
        <v>104</v>
      </c>
      <c r="P399" t="s">
        <v>45</v>
      </c>
      <c r="Q399">
        <v>1997</v>
      </c>
      <c r="R399">
        <v>2023</v>
      </c>
      <c r="S399">
        <v>26</v>
      </c>
      <c r="U399">
        <v>-1.065112540192926E-2</v>
      </c>
      <c r="V399">
        <v>-2.722136620441705E-3</v>
      </c>
      <c r="W399">
        <v>-2.0703124999999999E-2</v>
      </c>
      <c r="X399">
        <v>2.671020900321543</v>
      </c>
      <c r="Y399" t="s">
        <v>71</v>
      </c>
      <c r="Z399" t="s">
        <v>72</v>
      </c>
      <c r="AA399" s="1">
        <f>+AE399*[1]Valuta!$D$7</f>
        <v>3329.4043999999999</v>
      </c>
      <c r="AB399" s="1">
        <f>+AF399*[1]Valuta!$D$7</f>
        <v>997.17309999999998</v>
      </c>
      <c r="AC399" s="1">
        <f>+AG399*[1]Valuta!$D$7</f>
        <v>502.70709999999997</v>
      </c>
      <c r="AD399" s="1">
        <f t="shared" si="126"/>
        <v>4829.284599999999</v>
      </c>
      <c r="AE399">
        <v>404</v>
      </c>
      <c r="AF399">
        <v>121</v>
      </c>
      <c r="AG399">
        <v>61</v>
      </c>
      <c r="AH399">
        <v>586</v>
      </c>
      <c r="AI399">
        <v>6.0637852086876078</v>
      </c>
      <c r="AJ399">
        <v>3.2580965380214821</v>
      </c>
      <c r="AK399">
        <f t="shared" si="127"/>
        <v>16.590934114511665</v>
      </c>
      <c r="AL399">
        <f t="shared" si="128"/>
        <v>8.4824536197343399</v>
      </c>
      <c r="AM399">
        <f t="shared" si="129"/>
        <v>6.9049243757540681</v>
      </c>
      <c r="AN399">
        <f t="shared" si="130"/>
        <v>8.1105487081184773</v>
      </c>
      <c r="AO399">
        <f t="shared" si="131"/>
        <v>0.68941979522184316</v>
      </c>
      <c r="AP399">
        <f t="shared" si="132"/>
        <v>0.2064846416382253</v>
      </c>
      <c r="AQ399">
        <f t="shared" si="133"/>
        <v>0.10409556313993175</v>
      </c>
      <c r="AR399" t="e">
        <f>+MATCH(O399,'[1]Return t - CEO t - NO'!B534)</f>
        <v>#N/A</v>
      </c>
    </row>
    <row r="400" spans="1:44" x14ac:dyDescent="0.25">
      <c r="A400" t="s">
        <v>222</v>
      </c>
      <c r="B400">
        <v>2020</v>
      </c>
      <c r="C400">
        <v>44196</v>
      </c>
      <c r="D400">
        <v>224.428</v>
      </c>
      <c r="E400">
        <f>+D400</f>
        <v>224.428</v>
      </c>
      <c r="F400">
        <f t="shared" si="124"/>
        <v>224428</v>
      </c>
      <c r="G400">
        <f t="shared" si="125"/>
        <v>12.321310222030254</v>
      </c>
      <c r="H400">
        <v>34.341000000000001</v>
      </c>
      <c r="I400">
        <v>24.962</v>
      </c>
      <c r="J400">
        <v>62.573</v>
      </c>
      <c r="K400">
        <v>95.813999999999993</v>
      </c>
      <c r="L400">
        <v>0.57299999999999995</v>
      </c>
      <c r="M400">
        <v>615.39200000000005</v>
      </c>
      <c r="N400">
        <v>228</v>
      </c>
      <c r="O400" t="s">
        <v>223</v>
      </c>
      <c r="P400" t="s">
        <v>50</v>
      </c>
      <c r="Q400">
        <v>1995</v>
      </c>
      <c r="R400">
        <v>2023</v>
      </c>
      <c r="S400">
        <v>28</v>
      </c>
      <c r="U400">
        <v>1.8221076846917679</v>
      </c>
      <c r="V400">
        <v>0.27881102179763667</v>
      </c>
      <c r="W400">
        <v>0.10167990484114189</v>
      </c>
      <c r="X400">
        <v>0.72688622928860547</v>
      </c>
      <c r="Y400" t="s">
        <v>67</v>
      </c>
      <c r="Z400" t="s">
        <v>68</v>
      </c>
      <c r="AA400">
        <f t="shared" ref="AA400:AC402" si="136">+AE400*10</f>
        <v>2200</v>
      </c>
      <c r="AB400">
        <f t="shared" si="136"/>
        <v>2350</v>
      </c>
      <c r="AC400">
        <f t="shared" si="136"/>
        <v>270</v>
      </c>
      <c r="AD400">
        <f t="shared" si="126"/>
        <v>4820</v>
      </c>
      <c r="AE400">
        <v>220</v>
      </c>
      <c r="AF400">
        <v>235</v>
      </c>
      <c r="AG400">
        <v>27</v>
      </c>
      <c r="AH400">
        <v>482</v>
      </c>
      <c r="AI400">
        <v>6.3508857167147399</v>
      </c>
      <c r="AJ400">
        <v>3.3322045101752038</v>
      </c>
      <c r="AK400">
        <f t="shared" si="127"/>
        <v>12.321310222030254</v>
      </c>
      <c r="AL400">
        <f t="shared" si="128"/>
        <v>8.4805292070446452</v>
      </c>
      <c r="AM400">
        <f t="shared" si="129"/>
        <v>7.7621706071382048</v>
      </c>
      <c r="AN400">
        <f t="shared" si="130"/>
        <v>7.696212639346407</v>
      </c>
      <c r="AO400">
        <f t="shared" si="131"/>
        <v>0.45643153526970953</v>
      </c>
      <c r="AP400">
        <f t="shared" si="132"/>
        <v>0.487551867219917</v>
      </c>
      <c r="AQ400">
        <f t="shared" si="133"/>
        <v>5.6016597510373446E-2</v>
      </c>
      <c r="AR400" t="e">
        <f>+MATCH(O400,'[1]Return t - CEO t - NO'!B316)</f>
        <v>#N/A</v>
      </c>
    </row>
    <row r="401" spans="1:44" x14ac:dyDescent="0.25">
      <c r="A401" t="s">
        <v>96</v>
      </c>
      <c r="B401">
        <v>2021</v>
      </c>
      <c r="C401">
        <v>44561</v>
      </c>
      <c r="D401">
        <v>3309.4169999999999</v>
      </c>
      <c r="E401">
        <f>+D401</f>
        <v>3309.4169999999999</v>
      </c>
      <c r="F401">
        <f t="shared" si="124"/>
        <v>3309417</v>
      </c>
      <c r="G401">
        <f t="shared" si="125"/>
        <v>15.012282598909506</v>
      </c>
      <c r="H401">
        <v>1228.046</v>
      </c>
      <c r="I401">
        <v>206.23</v>
      </c>
      <c r="J401">
        <v>244.417</v>
      </c>
      <c r="K401">
        <v>345.46499999999997</v>
      </c>
      <c r="L401">
        <v>1.7490000000000001</v>
      </c>
      <c r="M401">
        <v>3711.373</v>
      </c>
      <c r="N401">
        <v>228</v>
      </c>
      <c r="O401" t="s">
        <v>97</v>
      </c>
      <c r="P401" t="s">
        <v>50</v>
      </c>
      <c r="Q401">
        <v>1960</v>
      </c>
      <c r="R401">
        <v>2023</v>
      </c>
      <c r="S401">
        <v>63</v>
      </c>
      <c r="U401">
        <v>0.19902918946032966</v>
      </c>
      <c r="V401">
        <v>7.385500225568431E-2</v>
      </c>
      <c r="W401">
        <v>6.5856220864892859E-2</v>
      </c>
      <c r="X401">
        <v>0.16793344874703389</v>
      </c>
      <c r="Y401" t="s">
        <v>98</v>
      </c>
      <c r="Z401" t="s">
        <v>68</v>
      </c>
      <c r="AA401">
        <f t="shared" si="136"/>
        <v>3030</v>
      </c>
      <c r="AB401">
        <f t="shared" si="136"/>
        <v>0</v>
      </c>
      <c r="AC401">
        <f t="shared" si="136"/>
        <v>1790</v>
      </c>
      <c r="AD401">
        <f t="shared" si="126"/>
        <v>4820</v>
      </c>
      <c r="AE401">
        <v>303</v>
      </c>
      <c r="AF401">
        <v>0</v>
      </c>
      <c r="AG401">
        <v>179</v>
      </c>
      <c r="AH401">
        <v>482</v>
      </c>
      <c r="AI401">
        <v>7.4667994750186022</v>
      </c>
      <c r="AJ401">
        <v>4.1431347263915326</v>
      </c>
      <c r="AK401">
        <f t="shared" si="127"/>
        <v>15.012282598909506</v>
      </c>
      <c r="AL401">
        <f t="shared" si="128"/>
        <v>8.4805292070446452</v>
      </c>
      <c r="AM401" t="e">
        <f t="shared" si="129"/>
        <v>#NUM!</v>
      </c>
      <c r="AN401">
        <f t="shared" si="130"/>
        <v>8.0163178985034147</v>
      </c>
      <c r="AO401">
        <f t="shared" si="131"/>
        <v>0.62863070539419086</v>
      </c>
      <c r="AP401">
        <f t="shared" si="132"/>
        <v>0</v>
      </c>
      <c r="AQ401">
        <f t="shared" si="133"/>
        <v>0.37136929460580914</v>
      </c>
      <c r="AR401" t="e">
        <f>+MATCH(O401,'[1]Return t - CEO t - NO'!B331)</f>
        <v>#N/A</v>
      </c>
    </row>
    <row r="402" spans="1:44" x14ac:dyDescent="0.25">
      <c r="A402" t="s">
        <v>169</v>
      </c>
      <c r="B402">
        <v>2016</v>
      </c>
      <c r="C402">
        <v>42735</v>
      </c>
      <c r="D402">
        <v>25078.587</v>
      </c>
      <c r="E402">
        <f>+D402</f>
        <v>25078.587</v>
      </c>
      <c r="F402">
        <f t="shared" si="124"/>
        <v>25078587</v>
      </c>
      <c r="G402">
        <f t="shared" si="125"/>
        <v>17.037524932428934</v>
      </c>
      <c r="H402">
        <v>12539.948</v>
      </c>
      <c r="I402">
        <v>4541.2759999999998</v>
      </c>
      <c r="J402">
        <v>4313.5730000000003</v>
      </c>
      <c r="K402">
        <v>4825.1940000000004</v>
      </c>
      <c r="L402">
        <v>3.7829999999999999</v>
      </c>
      <c r="M402">
        <v>17269.277999999998</v>
      </c>
      <c r="N402">
        <v>228</v>
      </c>
      <c r="O402" t="s">
        <v>170</v>
      </c>
      <c r="P402" t="s">
        <v>50</v>
      </c>
      <c r="Q402">
        <v>1899</v>
      </c>
      <c r="R402">
        <v>2023</v>
      </c>
      <c r="S402">
        <v>124</v>
      </c>
      <c r="U402">
        <v>0.34398651413865516</v>
      </c>
      <c r="V402">
        <v>0.1720022344161575</v>
      </c>
      <c r="W402">
        <v>0.24978305404545578</v>
      </c>
      <c r="X402">
        <v>0.36214472340714648</v>
      </c>
      <c r="Y402" t="s">
        <v>55</v>
      </c>
      <c r="Z402" t="s">
        <v>56</v>
      </c>
      <c r="AA402">
        <f t="shared" si="136"/>
        <v>2970</v>
      </c>
      <c r="AB402">
        <f t="shared" si="136"/>
        <v>1700</v>
      </c>
      <c r="AC402">
        <f t="shared" si="136"/>
        <v>150</v>
      </c>
      <c r="AD402">
        <f t="shared" si="126"/>
        <v>4820</v>
      </c>
      <c r="AE402">
        <v>297</v>
      </c>
      <c r="AF402">
        <v>170</v>
      </c>
      <c r="AG402">
        <v>15</v>
      </c>
      <c r="AH402">
        <v>482</v>
      </c>
      <c r="AI402">
        <v>8.23827262463303</v>
      </c>
      <c r="AJ402">
        <v>4.8202815656050371</v>
      </c>
      <c r="AK402">
        <f t="shared" si="127"/>
        <v>17.037524932428934</v>
      </c>
      <c r="AL402">
        <f t="shared" si="128"/>
        <v>8.4805292070446452</v>
      </c>
      <c r="AM402">
        <f t="shared" si="129"/>
        <v>7.4383835300443071</v>
      </c>
      <c r="AN402">
        <f t="shared" si="130"/>
        <v>7.9963172317967457</v>
      </c>
      <c r="AO402">
        <f t="shared" si="131"/>
        <v>0.61618257261410792</v>
      </c>
      <c r="AP402">
        <f t="shared" si="132"/>
        <v>0.35269709543568467</v>
      </c>
      <c r="AQ402">
        <f t="shared" si="133"/>
        <v>3.1120331950207469E-2</v>
      </c>
      <c r="AR402" t="e">
        <f>+MATCH(O402,'[1]Return t - CEO t - NO'!B352)</f>
        <v>#N/A</v>
      </c>
    </row>
    <row r="403" spans="1:44" x14ac:dyDescent="0.25">
      <c r="A403" t="s">
        <v>122</v>
      </c>
      <c r="B403">
        <v>2017</v>
      </c>
      <c r="C403">
        <v>43100</v>
      </c>
      <c r="D403">
        <v>35.258000000000003</v>
      </c>
      <c r="E403">
        <f>+D403*[1]Valuta!$D$7</f>
        <v>290.56470380000002</v>
      </c>
      <c r="F403">
        <f t="shared" si="124"/>
        <v>290564.70380000002</v>
      </c>
      <c r="G403">
        <f t="shared" si="125"/>
        <v>12.579581563003016</v>
      </c>
      <c r="H403">
        <v>17.32</v>
      </c>
      <c r="I403">
        <v>2.1970000000000001</v>
      </c>
      <c r="J403">
        <v>-35.457999999999998</v>
      </c>
      <c r="K403">
        <v>-33.56</v>
      </c>
      <c r="L403">
        <v>5.0000000000000001E-3</v>
      </c>
      <c r="M403">
        <v>6.0209999999999999</v>
      </c>
      <c r="N403">
        <v>228</v>
      </c>
      <c r="O403" t="s">
        <v>123</v>
      </c>
      <c r="P403" t="s">
        <v>45</v>
      </c>
      <c r="Q403">
        <v>2009</v>
      </c>
      <c r="R403">
        <v>2023</v>
      </c>
      <c r="S403">
        <v>14</v>
      </c>
      <c r="U403">
        <v>-2.047228637413395</v>
      </c>
      <c r="V403">
        <v>-1.0056724714958307</v>
      </c>
      <c r="W403">
        <v>-5.8890549742567675</v>
      </c>
      <c r="X403">
        <v>0.12684757505773672</v>
      </c>
      <c r="Y403" t="s">
        <v>71</v>
      </c>
      <c r="Z403" t="s">
        <v>72</v>
      </c>
      <c r="AA403" s="1">
        <f>+AE403*[1]Valuta!$D$7</f>
        <v>3131.6179999999999</v>
      </c>
      <c r="AB403" s="1">
        <f>+AF403*[1]Valuta!$D$7</f>
        <v>1302.0937999999999</v>
      </c>
      <c r="AC403" s="1">
        <f>+AG403*[1]Valuta!$D$7</f>
        <v>362.60839999999996</v>
      </c>
      <c r="AD403" s="1">
        <f t="shared" si="126"/>
        <v>4796.3202000000001</v>
      </c>
      <c r="AE403">
        <v>380</v>
      </c>
      <c r="AF403">
        <v>158</v>
      </c>
      <c r="AG403">
        <v>44</v>
      </c>
      <c r="AH403">
        <v>582</v>
      </c>
      <c r="AI403">
        <v>1.6094379124341003</v>
      </c>
      <c r="AJ403">
        <v>2.6390573296152584</v>
      </c>
      <c r="AK403">
        <f t="shared" si="127"/>
        <v>12.579581563003016</v>
      </c>
      <c r="AL403">
        <f t="shared" si="128"/>
        <v>8.475604277888765</v>
      </c>
      <c r="AM403">
        <f t="shared" si="129"/>
        <v>7.1717288631842937</v>
      </c>
      <c r="AN403">
        <f t="shared" si="130"/>
        <v>8.0493050828777584</v>
      </c>
      <c r="AO403">
        <f t="shared" si="131"/>
        <v>0.65292096219931273</v>
      </c>
      <c r="AP403">
        <f t="shared" si="132"/>
        <v>0.27147766323024053</v>
      </c>
      <c r="AQ403">
        <f t="shared" si="133"/>
        <v>7.560137457044673E-2</v>
      </c>
      <c r="AR403" t="e">
        <f>+MATCH(O403,'[1]Return t - CEO t - NO'!B486)</f>
        <v>#N/A</v>
      </c>
    </row>
    <row r="404" spans="1:44" x14ac:dyDescent="0.25">
      <c r="A404" t="s">
        <v>191</v>
      </c>
      <c r="B404">
        <v>2019</v>
      </c>
      <c r="C404">
        <v>43830</v>
      </c>
      <c r="D404">
        <v>1815.4480000000001</v>
      </c>
      <c r="E404">
        <f t="shared" ref="E404:E413" si="137">+D404</f>
        <v>1815.4480000000001</v>
      </c>
      <c r="F404">
        <f t="shared" si="124"/>
        <v>1815448</v>
      </c>
      <c r="G404">
        <f t="shared" si="125"/>
        <v>14.411842827179015</v>
      </c>
      <c r="H404">
        <v>861.42700000000002</v>
      </c>
      <c r="I404">
        <v>370.99900000000002</v>
      </c>
      <c r="J404">
        <v>72.546000000000006</v>
      </c>
      <c r="K404">
        <v>142.19999999999999</v>
      </c>
      <c r="L404">
        <v>0.68400000000000005</v>
      </c>
      <c r="M404">
        <v>1783.3879999999999</v>
      </c>
      <c r="N404">
        <v>228</v>
      </c>
      <c r="O404" t="s">
        <v>192</v>
      </c>
      <c r="P404" t="s">
        <v>50</v>
      </c>
      <c r="Q404">
        <v>1997</v>
      </c>
      <c r="R404">
        <v>2023</v>
      </c>
      <c r="S404">
        <v>26</v>
      </c>
      <c r="U404">
        <v>8.4216074026005686E-2</v>
      </c>
      <c r="V404">
        <v>3.9960384434035018E-2</v>
      </c>
      <c r="W404">
        <v>4.0678753025140915E-2</v>
      </c>
      <c r="X404">
        <v>0.43067955845358924</v>
      </c>
      <c r="Y404" t="s">
        <v>51</v>
      </c>
      <c r="Z404" t="s">
        <v>47</v>
      </c>
      <c r="AA404">
        <f t="shared" ref="AA404:AC413" si="138">+AE404*10</f>
        <v>3630</v>
      </c>
      <c r="AB404">
        <f t="shared" si="138"/>
        <v>1000</v>
      </c>
      <c r="AC404">
        <f t="shared" si="138"/>
        <v>160</v>
      </c>
      <c r="AD404">
        <f t="shared" si="126"/>
        <v>4790</v>
      </c>
      <c r="AE404">
        <v>363</v>
      </c>
      <c r="AF404">
        <v>100</v>
      </c>
      <c r="AG404">
        <v>16</v>
      </c>
      <c r="AH404">
        <v>479</v>
      </c>
      <c r="AI404">
        <v>6.5279579176225502</v>
      </c>
      <c r="AJ404">
        <v>3.2580965380214821</v>
      </c>
      <c r="AK404">
        <f t="shared" si="127"/>
        <v>14.411842827179015</v>
      </c>
      <c r="AL404">
        <f t="shared" si="128"/>
        <v>8.4742856904049617</v>
      </c>
      <c r="AM404">
        <f t="shared" si="129"/>
        <v>6.9077552789821368</v>
      </c>
      <c r="AN404">
        <f t="shared" si="130"/>
        <v>8.1969879272588972</v>
      </c>
      <c r="AO404">
        <f t="shared" si="131"/>
        <v>0.75782881002087688</v>
      </c>
      <c r="AP404">
        <f t="shared" si="132"/>
        <v>0.20876826722338204</v>
      </c>
      <c r="AQ404">
        <f t="shared" si="133"/>
        <v>3.3402922755741124E-2</v>
      </c>
      <c r="AR404" t="e">
        <f>+MATCH(O404,'[1]Return t - CEO t - NO'!B149)</f>
        <v>#N/A</v>
      </c>
    </row>
    <row r="405" spans="1:44" x14ac:dyDescent="0.25">
      <c r="A405" t="s">
        <v>173</v>
      </c>
      <c r="B405">
        <v>2017</v>
      </c>
      <c r="C405">
        <v>43100</v>
      </c>
      <c r="D405">
        <v>10797.431</v>
      </c>
      <c r="E405">
        <f t="shared" si="137"/>
        <v>10797.431</v>
      </c>
      <c r="F405">
        <f t="shared" si="124"/>
        <v>10797431</v>
      </c>
      <c r="G405">
        <f t="shared" si="125"/>
        <v>16.194818793428436</v>
      </c>
      <c r="H405">
        <v>3148.569</v>
      </c>
      <c r="I405">
        <v>5739.3040000000001</v>
      </c>
      <c r="J405">
        <v>1009.975</v>
      </c>
      <c r="K405">
        <v>1045.8679999999999</v>
      </c>
      <c r="L405">
        <v>2.0670000000000002</v>
      </c>
      <c r="M405">
        <v>2087.944</v>
      </c>
      <c r="N405">
        <v>228</v>
      </c>
      <c r="O405" t="s">
        <v>174</v>
      </c>
      <c r="P405" t="s">
        <v>50</v>
      </c>
      <c r="Q405">
        <v>2008</v>
      </c>
      <c r="R405">
        <v>2023</v>
      </c>
      <c r="S405">
        <v>15</v>
      </c>
      <c r="U405">
        <v>0.32077270658511853</v>
      </c>
      <c r="V405">
        <v>9.353845373033641E-2</v>
      </c>
      <c r="W405">
        <v>0.48371747518132674</v>
      </c>
      <c r="X405">
        <v>1.8228293551769075</v>
      </c>
      <c r="Y405" t="s">
        <v>92</v>
      </c>
      <c r="Z405" t="s">
        <v>84</v>
      </c>
      <c r="AA405">
        <f t="shared" si="138"/>
        <v>3220</v>
      </c>
      <c r="AB405">
        <f t="shared" si="138"/>
        <v>1180</v>
      </c>
      <c r="AC405">
        <f t="shared" si="138"/>
        <v>370</v>
      </c>
      <c r="AD405">
        <f t="shared" si="126"/>
        <v>4770</v>
      </c>
      <c r="AE405">
        <v>322</v>
      </c>
      <c r="AF405">
        <v>118</v>
      </c>
      <c r="AG405">
        <v>37</v>
      </c>
      <c r="AH405">
        <v>477</v>
      </c>
      <c r="AI405">
        <v>7.6338535596817678</v>
      </c>
      <c r="AJ405">
        <v>2.7080502011022101</v>
      </c>
      <c r="AK405">
        <f t="shared" si="127"/>
        <v>16.194818793428436</v>
      </c>
      <c r="AL405">
        <f t="shared" si="128"/>
        <v>8.4701015838823874</v>
      </c>
      <c r="AM405">
        <f t="shared" si="129"/>
        <v>7.0732697174597101</v>
      </c>
      <c r="AN405">
        <f t="shared" si="130"/>
        <v>8.0771366385384535</v>
      </c>
      <c r="AO405">
        <f t="shared" si="131"/>
        <v>0.6750524109014675</v>
      </c>
      <c r="AP405">
        <f t="shared" si="132"/>
        <v>0.24737945492662475</v>
      </c>
      <c r="AQ405">
        <f t="shared" si="133"/>
        <v>7.7568134171907763E-2</v>
      </c>
      <c r="AR405">
        <f>+MATCH(O405,'[1]Return t - CEO t - NO'!B103)</f>
        <v>1</v>
      </c>
    </row>
    <row r="406" spans="1:44" x14ac:dyDescent="0.25">
      <c r="A406" t="s">
        <v>59</v>
      </c>
      <c r="B406">
        <v>2018</v>
      </c>
      <c r="C406">
        <v>43465</v>
      </c>
      <c r="D406">
        <v>1944.4010000000001</v>
      </c>
      <c r="E406">
        <f t="shared" si="137"/>
        <v>1944.4010000000001</v>
      </c>
      <c r="F406">
        <f t="shared" si="124"/>
        <v>1944401</v>
      </c>
      <c r="G406">
        <f t="shared" si="125"/>
        <v>14.480464518450775</v>
      </c>
      <c r="H406">
        <v>1578.9780000000001</v>
      </c>
      <c r="I406">
        <v>42.188000000000002</v>
      </c>
      <c r="J406">
        <v>-196.06100000000001</v>
      </c>
      <c r="K406">
        <v>-131.59100000000001</v>
      </c>
      <c r="L406">
        <v>0.23899999999999999</v>
      </c>
      <c r="M406">
        <v>453.18700000000001</v>
      </c>
      <c r="N406">
        <v>228</v>
      </c>
      <c r="O406" t="s">
        <v>60</v>
      </c>
      <c r="P406" t="s">
        <v>50</v>
      </c>
      <c r="Q406">
        <v>1927</v>
      </c>
      <c r="R406">
        <v>2023</v>
      </c>
      <c r="S406">
        <v>96</v>
      </c>
      <c r="U406">
        <v>-0.12416955777724578</v>
      </c>
      <c r="V406">
        <v>-0.10083362433983525</v>
      </c>
      <c r="W406">
        <v>-0.43262714949899267</v>
      </c>
      <c r="X406">
        <v>2.6718548326829128E-2</v>
      </c>
      <c r="Y406" t="s">
        <v>51</v>
      </c>
      <c r="Z406" t="s">
        <v>47</v>
      </c>
      <c r="AA406">
        <f t="shared" si="138"/>
        <v>2650</v>
      </c>
      <c r="AB406">
        <f t="shared" si="138"/>
        <v>1000</v>
      </c>
      <c r="AC406">
        <f t="shared" si="138"/>
        <v>1120</v>
      </c>
      <c r="AD406">
        <f t="shared" si="126"/>
        <v>4770</v>
      </c>
      <c r="AE406">
        <v>265</v>
      </c>
      <c r="AF406">
        <v>100</v>
      </c>
      <c r="AG406">
        <v>112</v>
      </c>
      <c r="AH406">
        <v>477</v>
      </c>
      <c r="AI406">
        <v>5.476463551931511</v>
      </c>
      <c r="AJ406">
        <v>4.5643481914678361</v>
      </c>
      <c r="AK406">
        <f t="shared" si="127"/>
        <v>14.480464518450775</v>
      </c>
      <c r="AL406">
        <f t="shared" si="128"/>
        <v>8.4701015838823874</v>
      </c>
      <c r="AM406">
        <f t="shared" si="129"/>
        <v>6.9077552789821368</v>
      </c>
      <c r="AN406">
        <f t="shared" si="130"/>
        <v>7.8823149189802679</v>
      </c>
      <c r="AO406">
        <f t="shared" si="131"/>
        <v>0.55555555555555558</v>
      </c>
      <c r="AP406">
        <f t="shared" si="132"/>
        <v>0.20964360587002095</v>
      </c>
      <c r="AQ406">
        <f t="shared" si="133"/>
        <v>0.23480083857442349</v>
      </c>
      <c r="AR406" t="e">
        <f>+MATCH(O406,'[1]Return t - CEO t - NO'!B406)</f>
        <v>#N/A</v>
      </c>
    </row>
    <row r="407" spans="1:44" x14ac:dyDescent="0.25">
      <c r="A407" t="s">
        <v>195</v>
      </c>
      <c r="B407">
        <v>2020</v>
      </c>
      <c r="C407">
        <v>44196</v>
      </c>
      <c r="D407">
        <v>6314.6260000000002</v>
      </c>
      <c r="E407">
        <f t="shared" si="137"/>
        <v>6314.6260000000002</v>
      </c>
      <c r="F407">
        <f t="shared" si="124"/>
        <v>6314626</v>
      </c>
      <c r="G407">
        <f t="shared" si="125"/>
        <v>15.658379087943239</v>
      </c>
      <c r="H407">
        <v>1099.8399999999999</v>
      </c>
      <c r="I407">
        <v>403.536</v>
      </c>
      <c r="J407">
        <v>223.916</v>
      </c>
      <c r="K407">
        <v>364.21800000000002</v>
      </c>
      <c r="L407">
        <v>2</v>
      </c>
      <c r="M407">
        <v>19599.455000000002</v>
      </c>
      <c r="N407">
        <v>228</v>
      </c>
      <c r="O407" t="s">
        <v>196</v>
      </c>
      <c r="P407" t="s">
        <v>177</v>
      </c>
      <c r="Q407">
        <v>2002</v>
      </c>
      <c r="R407">
        <v>2023</v>
      </c>
      <c r="S407">
        <v>21</v>
      </c>
      <c r="U407">
        <v>0.20358961303462322</v>
      </c>
      <c r="V407">
        <v>3.5459898971055448E-2</v>
      </c>
      <c r="W407">
        <v>1.1424603388206457E-2</v>
      </c>
      <c r="X407">
        <v>0.3669042769857434</v>
      </c>
      <c r="Y407" t="s">
        <v>67</v>
      </c>
      <c r="Z407" t="s">
        <v>68</v>
      </c>
      <c r="AA407">
        <f t="shared" si="138"/>
        <v>3220</v>
      </c>
      <c r="AB407">
        <f t="shared" si="138"/>
        <v>1440</v>
      </c>
      <c r="AC407">
        <f t="shared" si="138"/>
        <v>90</v>
      </c>
      <c r="AD407">
        <f t="shared" si="126"/>
        <v>4750</v>
      </c>
      <c r="AE407">
        <v>322</v>
      </c>
      <c r="AF407">
        <v>144</v>
      </c>
      <c r="AG407">
        <v>9</v>
      </c>
      <c r="AH407">
        <v>475</v>
      </c>
      <c r="AI407">
        <v>7.6009024595420822</v>
      </c>
      <c r="AJ407">
        <v>3.044522437723423</v>
      </c>
      <c r="AK407">
        <f t="shared" si="127"/>
        <v>15.658379087943239</v>
      </c>
      <c r="AL407">
        <f t="shared" si="128"/>
        <v>8.4658998970286863</v>
      </c>
      <c r="AM407">
        <f t="shared" si="129"/>
        <v>7.2723983925700466</v>
      </c>
      <c r="AN407">
        <f t="shared" si="130"/>
        <v>8.0771366385384535</v>
      </c>
      <c r="AO407">
        <f t="shared" si="131"/>
        <v>0.67789473684210522</v>
      </c>
      <c r="AP407">
        <f t="shared" si="132"/>
        <v>0.30315789473684213</v>
      </c>
      <c r="AQ407">
        <f t="shared" si="133"/>
        <v>1.8947368421052633E-2</v>
      </c>
      <c r="AR407" t="e">
        <f>+MATCH(O407,'[1]Return t - CEO t - NO'!B164)</f>
        <v>#N/A</v>
      </c>
    </row>
    <row r="408" spans="1:44" x14ac:dyDescent="0.25">
      <c r="A408" t="s">
        <v>224</v>
      </c>
      <c r="B408">
        <v>2020</v>
      </c>
      <c r="C408">
        <v>44196</v>
      </c>
      <c r="D408">
        <v>1295.3440000000001</v>
      </c>
      <c r="E408">
        <f t="shared" si="137"/>
        <v>1295.3440000000001</v>
      </c>
      <c r="F408">
        <f t="shared" si="124"/>
        <v>1295344</v>
      </c>
      <c r="G408">
        <f t="shared" si="125"/>
        <v>14.074286854906134</v>
      </c>
      <c r="H408">
        <v>422.048</v>
      </c>
      <c r="I408">
        <v>188.68799999999999</v>
      </c>
      <c r="J408">
        <v>314.55900000000003</v>
      </c>
      <c r="K408">
        <v>381.52699999999999</v>
      </c>
      <c r="L408">
        <v>1.6559999999999999</v>
      </c>
      <c r="M408">
        <v>2401.8440000000001</v>
      </c>
      <c r="N408">
        <v>228</v>
      </c>
      <c r="O408" t="s">
        <v>225</v>
      </c>
      <c r="P408" t="s">
        <v>50</v>
      </c>
      <c r="Q408">
        <v>1995</v>
      </c>
      <c r="R408">
        <v>2023</v>
      </c>
      <c r="S408">
        <v>28</v>
      </c>
      <c r="U408">
        <v>0.74531569868830094</v>
      </c>
      <c r="V408">
        <v>0.24283819587692537</v>
      </c>
      <c r="W408">
        <v>0.1309656247449876</v>
      </c>
      <c r="X408">
        <v>0.44707710971263931</v>
      </c>
      <c r="Y408" t="s">
        <v>67</v>
      </c>
      <c r="Z408" t="s">
        <v>68</v>
      </c>
      <c r="AA408">
        <f t="shared" si="138"/>
        <v>3480</v>
      </c>
      <c r="AB408">
        <f t="shared" si="138"/>
        <v>1180</v>
      </c>
      <c r="AC408">
        <f t="shared" si="138"/>
        <v>80</v>
      </c>
      <c r="AD408">
        <f t="shared" si="126"/>
        <v>4740</v>
      </c>
      <c r="AE408">
        <v>348</v>
      </c>
      <c r="AF408">
        <v>118</v>
      </c>
      <c r="AG408">
        <v>8</v>
      </c>
      <c r="AH408">
        <v>474</v>
      </c>
      <c r="AI408">
        <v>7.412160334945205</v>
      </c>
      <c r="AJ408">
        <v>3.3322045101752038</v>
      </c>
      <c r="AK408">
        <f t="shared" si="127"/>
        <v>14.074286854906134</v>
      </c>
      <c r="AL408">
        <f t="shared" si="128"/>
        <v>8.4637924146891219</v>
      </c>
      <c r="AM408">
        <f t="shared" si="129"/>
        <v>7.0732697174597101</v>
      </c>
      <c r="AN408">
        <f t="shared" si="130"/>
        <v>8.1547875727685195</v>
      </c>
      <c r="AO408">
        <f t="shared" si="131"/>
        <v>0.73417721518987344</v>
      </c>
      <c r="AP408">
        <f t="shared" si="132"/>
        <v>0.24894514767932491</v>
      </c>
      <c r="AQ408">
        <f t="shared" si="133"/>
        <v>1.6877637130801686E-2</v>
      </c>
      <c r="AR408">
        <f>+MATCH(O408,'[1]Return t - CEO t - NO'!B140)</f>
        <v>1</v>
      </c>
    </row>
    <row r="409" spans="1:44" x14ac:dyDescent="0.25">
      <c r="A409" t="s">
        <v>48</v>
      </c>
      <c r="B409">
        <v>2019</v>
      </c>
      <c r="C409">
        <v>43830</v>
      </c>
      <c r="D409">
        <v>5423</v>
      </c>
      <c r="E409">
        <f t="shared" si="137"/>
        <v>5423</v>
      </c>
      <c r="F409">
        <f t="shared" si="124"/>
        <v>5423000</v>
      </c>
      <c r="G409">
        <f t="shared" si="125"/>
        <v>15.506159725823197</v>
      </c>
      <c r="H409">
        <v>2030</v>
      </c>
      <c r="I409">
        <v>1500</v>
      </c>
      <c r="J409">
        <v>-15</v>
      </c>
      <c r="K409">
        <v>266</v>
      </c>
      <c r="L409">
        <v>2.0699999999999998</v>
      </c>
      <c r="M409">
        <v>6193</v>
      </c>
      <c r="N409">
        <v>228</v>
      </c>
      <c r="O409" t="s">
        <v>49</v>
      </c>
      <c r="P409" t="s">
        <v>50</v>
      </c>
      <c r="Q409">
        <v>1995</v>
      </c>
      <c r="R409">
        <v>2023</v>
      </c>
      <c r="S409">
        <v>28</v>
      </c>
      <c r="U409">
        <v>-7.3891625615763543E-3</v>
      </c>
      <c r="V409">
        <v>-2.7659966808039832E-3</v>
      </c>
      <c r="W409">
        <v>-2.4220894558372357E-3</v>
      </c>
      <c r="X409">
        <v>0.73891625615763545</v>
      </c>
      <c r="Y409" t="s">
        <v>51</v>
      </c>
      <c r="Z409" t="s">
        <v>47</v>
      </c>
      <c r="AA409">
        <f t="shared" si="138"/>
        <v>2950</v>
      </c>
      <c r="AB409">
        <f t="shared" si="138"/>
        <v>1630</v>
      </c>
      <c r="AC409">
        <f t="shared" si="138"/>
        <v>130</v>
      </c>
      <c r="AD409">
        <f t="shared" si="126"/>
        <v>4710</v>
      </c>
      <c r="AE409">
        <v>295</v>
      </c>
      <c r="AF409">
        <v>163</v>
      </c>
      <c r="AG409">
        <v>13</v>
      </c>
      <c r="AH409">
        <v>471</v>
      </c>
      <c r="AI409">
        <v>7.6353038862594147</v>
      </c>
      <c r="AJ409">
        <v>3.3322045101752038</v>
      </c>
      <c r="AK409">
        <f t="shared" si="127"/>
        <v>15.506159725823197</v>
      </c>
      <c r="AL409">
        <f t="shared" si="128"/>
        <v>8.4574431870104636</v>
      </c>
      <c r="AM409">
        <f t="shared" si="129"/>
        <v>7.3963352938008082</v>
      </c>
      <c r="AN409">
        <f t="shared" si="130"/>
        <v>7.9895604493338652</v>
      </c>
      <c r="AO409">
        <f t="shared" si="131"/>
        <v>0.62632696390658171</v>
      </c>
      <c r="AP409">
        <f t="shared" si="132"/>
        <v>0.34607218683651803</v>
      </c>
      <c r="AQ409">
        <f t="shared" si="133"/>
        <v>2.7600849256900213E-2</v>
      </c>
      <c r="AR409" t="e">
        <f>+MATCH(O409,'[1]Return t - CEO t - NO'!B437)</f>
        <v>#N/A</v>
      </c>
    </row>
    <row r="410" spans="1:44" x14ac:dyDescent="0.25">
      <c r="A410" t="s">
        <v>162</v>
      </c>
      <c r="B410">
        <v>2021</v>
      </c>
      <c r="C410">
        <v>44561</v>
      </c>
      <c r="D410">
        <v>18951</v>
      </c>
      <c r="E410">
        <f t="shared" si="137"/>
        <v>18951</v>
      </c>
      <c r="F410">
        <f t="shared" si="124"/>
        <v>18951000</v>
      </c>
      <c r="G410">
        <f t="shared" si="125"/>
        <v>16.757367258548946</v>
      </c>
      <c r="H410">
        <v>-1417</v>
      </c>
      <c r="I410">
        <v>217</v>
      </c>
      <c r="J410">
        <v>673</v>
      </c>
      <c r="K410">
        <v>1703</v>
      </c>
      <c r="L410">
        <v>2.7189999999999999</v>
      </c>
      <c r="M410">
        <v>6356</v>
      </c>
      <c r="N410">
        <v>228</v>
      </c>
      <c r="O410" t="s">
        <v>163</v>
      </c>
      <c r="P410" t="s">
        <v>50</v>
      </c>
      <c r="Q410">
        <v>1991</v>
      </c>
      <c r="R410">
        <v>2023</v>
      </c>
      <c r="S410">
        <v>32</v>
      </c>
      <c r="U410">
        <v>-0.47494707127734653</v>
      </c>
      <c r="V410">
        <v>3.5512637855522139E-2</v>
      </c>
      <c r="W410">
        <v>0.10588420390182504</v>
      </c>
      <c r="X410">
        <v>-0.15314043754410728</v>
      </c>
      <c r="Y410" t="s">
        <v>71</v>
      </c>
      <c r="Z410" t="s">
        <v>72</v>
      </c>
      <c r="AA410">
        <f t="shared" si="138"/>
        <v>4550</v>
      </c>
      <c r="AB410">
        <f t="shared" si="138"/>
        <v>0</v>
      </c>
      <c r="AC410">
        <f t="shared" si="138"/>
        <v>150</v>
      </c>
      <c r="AD410">
        <f t="shared" si="126"/>
        <v>4700</v>
      </c>
      <c r="AE410">
        <v>455</v>
      </c>
      <c r="AF410">
        <v>0</v>
      </c>
      <c r="AG410">
        <v>15</v>
      </c>
      <c r="AH410">
        <v>470</v>
      </c>
      <c r="AI410">
        <v>7.9080194446324708</v>
      </c>
      <c r="AJ410">
        <v>3.4657359027997265</v>
      </c>
      <c r="AK410">
        <f t="shared" si="127"/>
        <v>16.757367258548946</v>
      </c>
      <c r="AL410">
        <f t="shared" si="128"/>
        <v>8.4553177876981493</v>
      </c>
      <c r="AM410" t="e">
        <f t="shared" si="129"/>
        <v>#NUM!</v>
      </c>
      <c r="AN410">
        <f t="shared" si="130"/>
        <v>8.4228825119449962</v>
      </c>
      <c r="AO410">
        <f t="shared" si="131"/>
        <v>0.96808510638297873</v>
      </c>
      <c r="AP410">
        <f t="shared" si="132"/>
        <v>0</v>
      </c>
      <c r="AQ410">
        <f t="shared" si="133"/>
        <v>3.1914893617021274E-2</v>
      </c>
      <c r="AR410" t="e">
        <f>+MATCH(O410,'[1]Return t - CEO t - NO'!B187)</f>
        <v>#N/A</v>
      </c>
    </row>
    <row r="411" spans="1:44" x14ac:dyDescent="0.25">
      <c r="A411" t="s">
        <v>48</v>
      </c>
      <c r="B411">
        <v>2021</v>
      </c>
      <c r="C411">
        <v>44561</v>
      </c>
      <c r="D411">
        <v>5587</v>
      </c>
      <c r="E411">
        <f t="shared" si="137"/>
        <v>5587</v>
      </c>
      <c r="F411">
        <f t="shared" si="124"/>
        <v>5587000</v>
      </c>
      <c r="G411">
        <f t="shared" si="125"/>
        <v>15.535953028441286</v>
      </c>
      <c r="H411">
        <v>2619</v>
      </c>
      <c r="I411">
        <v>1199</v>
      </c>
      <c r="J411">
        <v>84</v>
      </c>
      <c r="K411">
        <v>335</v>
      </c>
      <c r="L411">
        <v>1.893</v>
      </c>
      <c r="M411">
        <v>5957</v>
      </c>
      <c r="N411">
        <v>228</v>
      </c>
      <c r="O411" t="s">
        <v>49</v>
      </c>
      <c r="P411" t="s">
        <v>50</v>
      </c>
      <c r="Q411">
        <v>1995</v>
      </c>
      <c r="R411">
        <v>2023</v>
      </c>
      <c r="S411">
        <v>28</v>
      </c>
      <c r="U411">
        <v>3.2073310423825885E-2</v>
      </c>
      <c r="V411">
        <v>1.5034902452120994E-2</v>
      </c>
      <c r="W411">
        <v>1.4101057579318449E-2</v>
      </c>
      <c r="X411">
        <v>0.45780832378770525</v>
      </c>
      <c r="Y411" t="s">
        <v>51</v>
      </c>
      <c r="Z411" t="s">
        <v>47</v>
      </c>
      <c r="AA411">
        <f t="shared" si="138"/>
        <v>4070</v>
      </c>
      <c r="AB411">
        <f t="shared" si="138"/>
        <v>410</v>
      </c>
      <c r="AC411">
        <f t="shared" si="138"/>
        <v>220</v>
      </c>
      <c r="AD411">
        <f t="shared" si="126"/>
        <v>4700</v>
      </c>
      <c r="AE411">
        <v>407</v>
      </c>
      <c r="AF411">
        <v>41</v>
      </c>
      <c r="AG411">
        <v>22</v>
      </c>
      <c r="AH411">
        <v>470</v>
      </c>
      <c r="AI411">
        <v>7.5459181512093227</v>
      </c>
      <c r="AJ411">
        <v>3.3322045101752038</v>
      </c>
      <c r="AK411">
        <f t="shared" si="127"/>
        <v>15.535953028441286</v>
      </c>
      <c r="AL411">
        <f t="shared" si="128"/>
        <v>8.4553177876981493</v>
      </c>
      <c r="AM411">
        <f t="shared" si="129"/>
        <v>6.0161571596983539</v>
      </c>
      <c r="AN411">
        <f t="shared" si="130"/>
        <v>8.3113982784366414</v>
      </c>
      <c r="AO411">
        <f t="shared" si="131"/>
        <v>0.86595744680851061</v>
      </c>
      <c r="AP411">
        <f t="shared" si="132"/>
        <v>8.723404255319149E-2</v>
      </c>
      <c r="AQ411">
        <f t="shared" si="133"/>
        <v>4.6808510638297871E-2</v>
      </c>
      <c r="AR411" t="e">
        <f>+MATCH(O411,'[1]Return t - CEO t - NO'!B435)</f>
        <v>#N/A</v>
      </c>
    </row>
    <row r="412" spans="1:44" x14ac:dyDescent="0.25">
      <c r="A412" t="s">
        <v>134</v>
      </c>
      <c r="B412">
        <v>2015</v>
      </c>
      <c r="C412">
        <v>42369</v>
      </c>
      <c r="D412">
        <v>5935.777</v>
      </c>
      <c r="E412">
        <f t="shared" si="137"/>
        <v>5935.777</v>
      </c>
      <c r="F412">
        <f t="shared" si="124"/>
        <v>5935777</v>
      </c>
      <c r="G412">
        <f t="shared" si="125"/>
        <v>15.596508495738236</v>
      </c>
      <c r="H412">
        <v>2207.1619999999998</v>
      </c>
      <c r="I412">
        <v>1812.654</v>
      </c>
      <c r="J412">
        <v>118.34399999999999</v>
      </c>
      <c r="K412">
        <v>285.71800000000002</v>
      </c>
      <c r="L412">
        <v>0.68400000000000005</v>
      </c>
      <c r="M412">
        <v>4608.6670000000004</v>
      </c>
      <c r="N412">
        <v>228</v>
      </c>
      <c r="O412" t="s">
        <v>135</v>
      </c>
      <c r="P412" t="s">
        <v>50</v>
      </c>
      <c r="Q412">
        <v>1992</v>
      </c>
      <c r="R412">
        <v>2023</v>
      </c>
      <c r="S412">
        <v>31</v>
      </c>
      <c r="T412">
        <v>39233</v>
      </c>
      <c r="U412">
        <v>5.3618175738799422E-2</v>
      </c>
      <c r="V412">
        <v>1.9937406678182147E-2</v>
      </c>
      <c r="W412">
        <v>2.567857473755426E-2</v>
      </c>
      <c r="X412">
        <v>0.82126006156322018</v>
      </c>
      <c r="Y412" t="s">
        <v>55</v>
      </c>
      <c r="Z412" t="s">
        <v>56</v>
      </c>
      <c r="AA412">
        <f t="shared" si="138"/>
        <v>2740</v>
      </c>
      <c r="AB412">
        <f t="shared" si="138"/>
        <v>920</v>
      </c>
      <c r="AC412">
        <f t="shared" si="138"/>
        <v>1020</v>
      </c>
      <c r="AD412">
        <f t="shared" si="126"/>
        <v>4680</v>
      </c>
      <c r="AE412">
        <v>274</v>
      </c>
      <c r="AF412">
        <v>92</v>
      </c>
      <c r="AG412">
        <v>102</v>
      </c>
      <c r="AH412">
        <v>468</v>
      </c>
      <c r="AI412">
        <v>6.5279579176225502</v>
      </c>
      <c r="AJ412">
        <v>3.4339872044851463</v>
      </c>
      <c r="AK412">
        <f t="shared" si="127"/>
        <v>15.596508495738236</v>
      </c>
      <c r="AL412">
        <f t="shared" si="128"/>
        <v>8.4510533889116921</v>
      </c>
      <c r="AM412">
        <f t="shared" si="129"/>
        <v>6.8243736700430864</v>
      </c>
      <c r="AN412">
        <f t="shared" si="130"/>
        <v>7.9157131993821155</v>
      </c>
      <c r="AO412">
        <f t="shared" si="131"/>
        <v>0.5854700854700855</v>
      </c>
      <c r="AP412">
        <f t="shared" si="132"/>
        <v>0.19658119658119658</v>
      </c>
      <c r="AQ412">
        <f t="shared" si="133"/>
        <v>0.21794871794871795</v>
      </c>
      <c r="AR412" t="e">
        <f>+MATCH(O412,'[1]Return t - CEO t - NO'!B273)</f>
        <v>#N/A</v>
      </c>
    </row>
    <row r="413" spans="1:44" x14ac:dyDescent="0.25">
      <c r="A413" t="s">
        <v>185</v>
      </c>
      <c r="B413">
        <v>2020</v>
      </c>
      <c r="C413">
        <v>44196</v>
      </c>
      <c r="D413">
        <v>3464.9349999999999</v>
      </c>
      <c r="E413">
        <f t="shared" si="137"/>
        <v>3464.9349999999999</v>
      </c>
      <c r="F413">
        <f t="shared" si="124"/>
        <v>3464935</v>
      </c>
      <c r="G413">
        <f t="shared" si="125"/>
        <v>15.058204431411429</v>
      </c>
      <c r="H413">
        <v>1184.6010000000001</v>
      </c>
      <c r="I413">
        <v>1046.6110000000001</v>
      </c>
      <c r="J413">
        <v>483.40300000000002</v>
      </c>
      <c r="K413">
        <v>824.24300000000005</v>
      </c>
      <c r="L413">
        <v>0.77800000000000002</v>
      </c>
      <c r="M413">
        <v>2994.6579999999999</v>
      </c>
      <c r="N413">
        <v>228</v>
      </c>
      <c r="O413" t="s">
        <v>186</v>
      </c>
      <c r="P413" t="s">
        <v>50</v>
      </c>
      <c r="Q413">
        <v>1937</v>
      </c>
      <c r="R413">
        <v>2023</v>
      </c>
      <c r="S413">
        <v>86</v>
      </c>
      <c r="U413">
        <v>0.40807242269760025</v>
      </c>
      <c r="V413">
        <v>0.13951286243464886</v>
      </c>
      <c r="W413">
        <v>0.16142177170147645</v>
      </c>
      <c r="X413">
        <v>0.88351352058625643</v>
      </c>
      <c r="Y413" t="s">
        <v>178</v>
      </c>
      <c r="Z413" t="s">
        <v>64</v>
      </c>
      <c r="AA413">
        <f t="shared" si="138"/>
        <v>3150</v>
      </c>
      <c r="AB413">
        <f t="shared" si="138"/>
        <v>1250</v>
      </c>
      <c r="AC413">
        <f t="shared" si="138"/>
        <v>250</v>
      </c>
      <c r="AD413">
        <f t="shared" si="126"/>
        <v>4650</v>
      </c>
      <c r="AE413">
        <v>315</v>
      </c>
      <c r="AF413">
        <v>125</v>
      </c>
      <c r="AG413">
        <v>25</v>
      </c>
      <c r="AH413">
        <v>465</v>
      </c>
      <c r="AI413">
        <v>6.6567265241783913</v>
      </c>
      <c r="AJ413">
        <v>4.4543472962535073</v>
      </c>
      <c r="AK413">
        <f t="shared" si="127"/>
        <v>15.058204431411429</v>
      </c>
      <c r="AL413">
        <f t="shared" si="128"/>
        <v>8.4446224985814027</v>
      </c>
      <c r="AM413">
        <f t="shared" si="129"/>
        <v>7.1308988302963465</v>
      </c>
      <c r="AN413">
        <f t="shared" si="130"/>
        <v>8.0551577318196781</v>
      </c>
      <c r="AO413">
        <f t="shared" si="131"/>
        <v>0.67741935483870963</v>
      </c>
      <c r="AP413">
        <f t="shared" si="132"/>
        <v>0.26881720430107525</v>
      </c>
      <c r="AQ413">
        <f t="shared" si="133"/>
        <v>5.3763440860215055E-2</v>
      </c>
      <c r="AR413" t="e">
        <f>+MATCH(O413,'[1]Return t - CEO t - NO'!B324)</f>
        <v>#N/A</v>
      </c>
    </row>
    <row r="414" spans="1:44" x14ac:dyDescent="0.25">
      <c r="A414" t="s">
        <v>152</v>
      </c>
      <c r="B414">
        <v>2020</v>
      </c>
      <c r="C414">
        <v>44196</v>
      </c>
      <c r="D414">
        <v>723.66300000000001</v>
      </c>
      <c r="E414">
        <f>+D414*[1]Valuta!$D$10</f>
        <v>6178.2728625</v>
      </c>
      <c r="F414">
        <f t="shared" si="124"/>
        <v>6178272.8624999998</v>
      </c>
      <c r="G414">
        <f t="shared" si="125"/>
        <v>15.636549318286894</v>
      </c>
      <c r="H414">
        <v>161.28399999999999</v>
      </c>
      <c r="I414">
        <v>516.76700000000005</v>
      </c>
      <c r="J414">
        <v>51.006999999999998</v>
      </c>
      <c r="K414">
        <v>85.177000000000007</v>
      </c>
      <c r="L414">
        <v>3.0000000000000001E-3</v>
      </c>
      <c r="M414">
        <v>88.203000000000003</v>
      </c>
      <c r="N414">
        <v>228</v>
      </c>
      <c r="O414" t="s">
        <v>153</v>
      </c>
      <c r="P414" t="s">
        <v>45</v>
      </c>
      <c r="Q414">
        <v>1996</v>
      </c>
      <c r="R414">
        <v>2023</v>
      </c>
      <c r="S414">
        <v>27</v>
      </c>
      <c r="U414">
        <v>0.31625579722725133</v>
      </c>
      <c r="V414">
        <v>7.048446583561685E-2</v>
      </c>
      <c r="W414">
        <v>0.57829098783488087</v>
      </c>
      <c r="X414">
        <v>3.2040809999751994</v>
      </c>
      <c r="Y414" t="s">
        <v>46</v>
      </c>
      <c r="Z414" t="s">
        <v>47</v>
      </c>
      <c r="AA414" s="1">
        <f>+AE414*[1]Valuta!$D$10</f>
        <v>3064.9625000000001</v>
      </c>
      <c r="AB414" s="1">
        <f>+AF414*[1]Valuta!$D$10</f>
        <v>1502.6</v>
      </c>
      <c r="AC414" s="1">
        <f>+AG414*[1]Valuta!$D$10</f>
        <v>76.837499999999991</v>
      </c>
      <c r="AD414" s="1">
        <f t="shared" si="126"/>
        <v>4644.3999999999996</v>
      </c>
      <c r="AE414">
        <v>359</v>
      </c>
      <c r="AF414">
        <v>176</v>
      </c>
      <c r="AG414">
        <v>9</v>
      </c>
      <c r="AH414">
        <v>544</v>
      </c>
      <c r="AI414">
        <v>1.0986122886681098</v>
      </c>
      <c r="AJ414">
        <v>3.2958368660043291</v>
      </c>
      <c r="AK414">
        <f t="shared" si="127"/>
        <v>15.636549318286894</v>
      </c>
      <c r="AL414">
        <f t="shared" si="128"/>
        <v>8.4434174717528503</v>
      </c>
      <c r="AM414">
        <f t="shared" si="129"/>
        <v>7.3149522199350603</v>
      </c>
      <c r="AN414">
        <f t="shared" si="130"/>
        <v>8.0277906133851875</v>
      </c>
      <c r="AO414">
        <f t="shared" si="131"/>
        <v>0.65992647058823539</v>
      </c>
      <c r="AP414">
        <f t="shared" si="132"/>
        <v>0.3235294117647059</v>
      </c>
      <c r="AQ414">
        <f t="shared" si="133"/>
        <v>1.6544117647058824E-2</v>
      </c>
      <c r="AR414">
        <f>+MATCH(O414,'[1]Return t - CEO t - NO'!B68)</f>
        <v>1</v>
      </c>
    </row>
    <row r="415" spans="1:44" x14ac:dyDescent="0.25">
      <c r="A415" t="s">
        <v>199</v>
      </c>
      <c r="B415">
        <v>2016</v>
      </c>
      <c r="C415">
        <v>42735</v>
      </c>
      <c r="D415">
        <v>17445</v>
      </c>
      <c r="E415">
        <f t="shared" ref="E415:E421" si="139">+D415</f>
        <v>17445</v>
      </c>
      <c r="F415">
        <f t="shared" si="124"/>
        <v>17445000</v>
      </c>
      <c r="G415">
        <f t="shared" si="125"/>
        <v>16.674563632603011</v>
      </c>
      <c r="H415">
        <v>3286</v>
      </c>
      <c r="I415">
        <v>962</v>
      </c>
      <c r="J415">
        <v>755</v>
      </c>
      <c r="K415">
        <v>1221</v>
      </c>
      <c r="L415">
        <v>7.1639999999999997</v>
      </c>
      <c r="M415">
        <v>28613</v>
      </c>
      <c r="N415">
        <v>228</v>
      </c>
      <c r="O415" t="s">
        <v>200</v>
      </c>
      <c r="P415" t="s">
        <v>50</v>
      </c>
      <c r="Q415">
        <v>1936</v>
      </c>
      <c r="R415">
        <v>2023</v>
      </c>
      <c r="S415">
        <v>87</v>
      </c>
      <c r="U415">
        <v>0.22976262933657943</v>
      </c>
      <c r="V415">
        <v>4.3278876468902265E-2</v>
      </c>
      <c r="W415">
        <v>2.6386607486107713E-2</v>
      </c>
      <c r="X415">
        <v>0.29275715155203896</v>
      </c>
      <c r="Y415" t="s">
        <v>51</v>
      </c>
      <c r="Z415" t="s">
        <v>47</v>
      </c>
      <c r="AA415">
        <f t="shared" ref="AA415:AC421" si="140">+AE415*10</f>
        <v>3670</v>
      </c>
      <c r="AB415">
        <f t="shared" si="140"/>
        <v>700</v>
      </c>
      <c r="AC415">
        <f t="shared" si="140"/>
        <v>250</v>
      </c>
      <c r="AD415">
        <f t="shared" si="126"/>
        <v>4620</v>
      </c>
      <c r="AE415">
        <v>367</v>
      </c>
      <c r="AF415">
        <v>70</v>
      </c>
      <c r="AG415">
        <v>25</v>
      </c>
      <c r="AH415">
        <v>462</v>
      </c>
      <c r="AI415">
        <v>8.8768237631806031</v>
      </c>
      <c r="AJ415">
        <v>4.4659081186545837</v>
      </c>
      <c r="AK415">
        <f t="shared" si="127"/>
        <v>16.674563632603011</v>
      </c>
      <c r="AL415">
        <f t="shared" si="128"/>
        <v>8.4381499840757836</v>
      </c>
      <c r="AM415">
        <f t="shared" si="129"/>
        <v>6.5510803350434044</v>
      </c>
      <c r="AN415">
        <f t="shared" si="130"/>
        <v>8.2079469410486166</v>
      </c>
      <c r="AO415">
        <f t="shared" si="131"/>
        <v>0.7943722943722944</v>
      </c>
      <c r="AP415">
        <f t="shared" si="132"/>
        <v>0.15151515151515152</v>
      </c>
      <c r="AQ415">
        <f t="shared" si="133"/>
        <v>5.4112554112554112E-2</v>
      </c>
      <c r="AR415" t="e">
        <f>+MATCH(O415,'[1]Return t - CEO t - NO'!B663)</f>
        <v>#N/A</v>
      </c>
    </row>
    <row r="416" spans="1:44" x14ac:dyDescent="0.25">
      <c r="A416" t="s">
        <v>201</v>
      </c>
      <c r="B416">
        <v>2020</v>
      </c>
      <c r="C416">
        <v>44196</v>
      </c>
      <c r="D416">
        <v>11586.3</v>
      </c>
      <c r="E416">
        <f t="shared" si="139"/>
        <v>11586.3</v>
      </c>
      <c r="F416">
        <f t="shared" si="124"/>
        <v>11586300</v>
      </c>
      <c r="G416">
        <f t="shared" si="125"/>
        <v>16.265333923623004</v>
      </c>
      <c r="H416">
        <v>2303.6</v>
      </c>
      <c r="I416">
        <v>73.099999999999994</v>
      </c>
      <c r="J416">
        <v>493.3</v>
      </c>
      <c r="K416">
        <v>565.4</v>
      </c>
      <c r="L416">
        <v>0.152</v>
      </c>
      <c r="M416">
        <v>1245.2</v>
      </c>
      <c r="N416">
        <v>228</v>
      </c>
      <c r="O416" t="s">
        <v>202</v>
      </c>
      <c r="P416" t="s">
        <v>50</v>
      </c>
      <c r="Q416">
        <v>2012</v>
      </c>
      <c r="R416">
        <v>2023</v>
      </c>
      <c r="S416">
        <v>11</v>
      </c>
      <c r="U416">
        <v>0.21414308039590207</v>
      </c>
      <c r="V416">
        <v>4.2576145965493736E-2</v>
      </c>
      <c r="W416">
        <v>0.39616125923546419</v>
      </c>
      <c r="X416">
        <v>3.1732939746483765E-2</v>
      </c>
      <c r="Y416" t="s">
        <v>83</v>
      </c>
      <c r="Z416" t="s">
        <v>84</v>
      </c>
      <c r="AA416">
        <f t="shared" si="140"/>
        <v>2700</v>
      </c>
      <c r="AB416">
        <f t="shared" si="140"/>
        <v>1800</v>
      </c>
      <c r="AC416">
        <f t="shared" si="140"/>
        <v>100</v>
      </c>
      <c r="AD416">
        <f t="shared" si="126"/>
        <v>4600</v>
      </c>
      <c r="AE416">
        <v>270</v>
      </c>
      <c r="AF416">
        <v>180</v>
      </c>
      <c r="AG416">
        <v>10</v>
      </c>
      <c r="AH416">
        <v>460</v>
      </c>
      <c r="AI416">
        <v>5.0238805208462765</v>
      </c>
      <c r="AJ416">
        <v>2.3978952727983707</v>
      </c>
      <c r="AK416">
        <f t="shared" si="127"/>
        <v>16.265333923623004</v>
      </c>
      <c r="AL416">
        <f t="shared" si="128"/>
        <v>8.4338115824771869</v>
      </c>
      <c r="AM416">
        <f t="shared" si="129"/>
        <v>7.4955419438842563</v>
      </c>
      <c r="AN416">
        <f t="shared" si="130"/>
        <v>7.90100705199242</v>
      </c>
      <c r="AO416">
        <f t="shared" si="131"/>
        <v>0.58695652173913049</v>
      </c>
      <c r="AP416">
        <f t="shared" si="132"/>
        <v>0.39130434782608697</v>
      </c>
      <c r="AQ416">
        <f t="shared" si="133"/>
        <v>2.1739130434782608E-2</v>
      </c>
      <c r="AR416" t="e">
        <f>+MATCH(O416,'[1]Return t - CEO t - NO'!B364)</f>
        <v>#N/A</v>
      </c>
    </row>
    <row r="417" spans="1:44" x14ac:dyDescent="0.25">
      <c r="A417" t="s">
        <v>201</v>
      </c>
      <c r="B417">
        <v>2019</v>
      </c>
      <c r="C417">
        <v>43830</v>
      </c>
      <c r="D417">
        <v>10620.4</v>
      </c>
      <c r="E417">
        <f t="shared" si="139"/>
        <v>10620.4</v>
      </c>
      <c r="F417">
        <f t="shared" si="124"/>
        <v>10620400</v>
      </c>
      <c r="G417">
        <f t="shared" si="125"/>
        <v>16.178287237852196</v>
      </c>
      <c r="H417">
        <v>1849.5</v>
      </c>
      <c r="I417">
        <v>78.400000000000006</v>
      </c>
      <c r="J417">
        <v>446.8</v>
      </c>
      <c r="K417">
        <v>501.7</v>
      </c>
      <c r="L417">
        <v>0.14000000000000001</v>
      </c>
      <c r="M417">
        <v>1342.8</v>
      </c>
      <c r="N417">
        <v>228</v>
      </c>
      <c r="O417" t="s">
        <v>202</v>
      </c>
      <c r="P417" t="s">
        <v>50</v>
      </c>
      <c r="Q417">
        <v>2012</v>
      </c>
      <c r="R417">
        <v>2023</v>
      </c>
      <c r="S417">
        <v>11</v>
      </c>
      <c r="U417">
        <v>0.24157880508245472</v>
      </c>
      <c r="V417">
        <v>4.2069978531882039E-2</v>
      </c>
      <c r="W417">
        <v>0.33273756330056597</v>
      </c>
      <c r="X417">
        <v>4.2389835090565021E-2</v>
      </c>
      <c r="Y417" t="s">
        <v>83</v>
      </c>
      <c r="Z417" t="s">
        <v>84</v>
      </c>
      <c r="AA417">
        <f t="shared" si="140"/>
        <v>2800</v>
      </c>
      <c r="AB417">
        <f t="shared" si="140"/>
        <v>1700</v>
      </c>
      <c r="AC417">
        <f t="shared" si="140"/>
        <v>100</v>
      </c>
      <c r="AD417">
        <f t="shared" si="126"/>
        <v>4600</v>
      </c>
      <c r="AE417">
        <v>280</v>
      </c>
      <c r="AF417">
        <v>170</v>
      </c>
      <c r="AG417">
        <v>10</v>
      </c>
      <c r="AH417">
        <v>460</v>
      </c>
      <c r="AI417">
        <v>4.9416424226093039</v>
      </c>
      <c r="AJ417">
        <v>2.3978952727983707</v>
      </c>
      <c r="AK417">
        <f t="shared" si="127"/>
        <v>16.178287237852196</v>
      </c>
      <c r="AL417">
        <f t="shared" si="128"/>
        <v>8.4338115824771869</v>
      </c>
      <c r="AM417">
        <f t="shared" si="129"/>
        <v>7.4383835300443071</v>
      </c>
      <c r="AN417">
        <f t="shared" si="130"/>
        <v>7.9373746961632952</v>
      </c>
      <c r="AO417">
        <f t="shared" si="131"/>
        <v>0.60869565217391308</v>
      </c>
      <c r="AP417">
        <f t="shared" si="132"/>
        <v>0.36956521739130432</v>
      </c>
      <c r="AQ417">
        <f t="shared" si="133"/>
        <v>2.1739130434782608E-2</v>
      </c>
      <c r="AR417" t="e">
        <f>+MATCH(O417,'[1]Return t - CEO t - NO'!B365)</f>
        <v>#N/A</v>
      </c>
    </row>
    <row r="418" spans="1:44" x14ac:dyDescent="0.25">
      <c r="A418" t="s">
        <v>208</v>
      </c>
      <c r="B418">
        <v>2016</v>
      </c>
      <c r="C418">
        <v>42735</v>
      </c>
      <c r="D418">
        <v>2337.3939999999998</v>
      </c>
      <c r="E418">
        <f t="shared" si="139"/>
        <v>2337.3939999999998</v>
      </c>
      <c r="F418">
        <f t="shared" si="124"/>
        <v>2337394</v>
      </c>
      <c r="G418">
        <f t="shared" si="125"/>
        <v>14.664547191523162</v>
      </c>
      <c r="H418">
        <v>1386.2349999999999</v>
      </c>
      <c r="I418">
        <v>262.34100000000001</v>
      </c>
      <c r="J418">
        <v>24.106000000000002</v>
      </c>
      <c r="K418">
        <v>105.214</v>
      </c>
      <c r="L418">
        <v>0.84799999999999998</v>
      </c>
      <c r="M418">
        <v>1520.739</v>
      </c>
      <c r="N418">
        <v>228</v>
      </c>
      <c r="O418" t="s">
        <v>209</v>
      </c>
      <c r="P418" t="s">
        <v>50</v>
      </c>
      <c r="Q418">
        <v>2008</v>
      </c>
      <c r="R418">
        <v>2023</v>
      </c>
      <c r="S418">
        <v>15</v>
      </c>
      <c r="U418">
        <v>1.738954794821946E-2</v>
      </c>
      <c r="V418">
        <v>1.0313194951300467E-2</v>
      </c>
      <c r="W418">
        <v>1.5851503775467062E-2</v>
      </c>
      <c r="X418">
        <v>0.18924713342254382</v>
      </c>
      <c r="Y418" t="s">
        <v>109</v>
      </c>
      <c r="Z418" t="s">
        <v>110</v>
      </c>
      <c r="AA418">
        <f t="shared" si="140"/>
        <v>2840</v>
      </c>
      <c r="AB418">
        <f t="shared" si="140"/>
        <v>420</v>
      </c>
      <c r="AC418">
        <f t="shared" si="140"/>
        <v>1340</v>
      </c>
      <c r="AD418">
        <f t="shared" si="126"/>
        <v>4600</v>
      </c>
      <c r="AE418">
        <v>284</v>
      </c>
      <c r="AF418">
        <v>42</v>
      </c>
      <c r="AG418">
        <v>134</v>
      </c>
      <c r="AH418">
        <v>460</v>
      </c>
      <c r="AI418">
        <v>6.7428806357919031</v>
      </c>
      <c r="AJ418">
        <v>2.7080502011022101</v>
      </c>
      <c r="AK418">
        <f t="shared" si="127"/>
        <v>14.664547191523162</v>
      </c>
      <c r="AL418">
        <f t="shared" si="128"/>
        <v>8.4338115824771869</v>
      </c>
      <c r="AM418">
        <f t="shared" si="129"/>
        <v>6.0402547112774139</v>
      </c>
      <c r="AN418">
        <f t="shared" si="130"/>
        <v>7.9515593311552522</v>
      </c>
      <c r="AO418">
        <f t="shared" si="131"/>
        <v>0.61739130434782608</v>
      </c>
      <c r="AP418">
        <f t="shared" si="132"/>
        <v>9.1304347826086957E-2</v>
      </c>
      <c r="AQ418">
        <f t="shared" si="133"/>
        <v>0.29130434782608694</v>
      </c>
      <c r="AR418" t="e">
        <f>+MATCH(O418,'[1]Return t - CEO t - NO'!B527)</f>
        <v>#N/A</v>
      </c>
    </row>
    <row r="419" spans="1:44" x14ac:dyDescent="0.25">
      <c r="A419" t="s">
        <v>189</v>
      </c>
      <c r="B419">
        <v>2015</v>
      </c>
      <c r="C419">
        <v>42369</v>
      </c>
      <c r="D419">
        <v>4169</v>
      </c>
      <c r="E419">
        <f t="shared" si="139"/>
        <v>4169</v>
      </c>
      <c r="F419">
        <f t="shared" si="124"/>
        <v>4169000</v>
      </c>
      <c r="G419">
        <f t="shared" si="125"/>
        <v>15.243186756862935</v>
      </c>
      <c r="H419">
        <v>2056</v>
      </c>
      <c r="I419">
        <v>802</v>
      </c>
      <c r="J419">
        <v>503</v>
      </c>
      <c r="K419">
        <v>758</v>
      </c>
      <c r="L419">
        <v>1.075</v>
      </c>
      <c r="M419">
        <v>4075</v>
      </c>
      <c r="N419">
        <v>228</v>
      </c>
      <c r="O419" t="s">
        <v>190</v>
      </c>
      <c r="P419" t="s">
        <v>50</v>
      </c>
      <c r="Q419">
        <v>1889</v>
      </c>
      <c r="R419">
        <v>2023</v>
      </c>
      <c r="S419">
        <v>134</v>
      </c>
      <c r="U419">
        <v>0.24464980544747081</v>
      </c>
      <c r="V419">
        <v>0.12065243463660351</v>
      </c>
      <c r="W419">
        <v>0.12343558282208589</v>
      </c>
      <c r="X419">
        <v>0.39007782101167315</v>
      </c>
      <c r="Y419" t="s">
        <v>101</v>
      </c>
      <c r="Z419" t="s">
        <v>102</v>
      </c>
      <c r="AA419">
        <f t="shared" si="140"/>
        <v>2990</v>
      </c>
      <c r="AB419">
        <f t="shared" si="140"/>
        <v>800</v>
      </c>
      <c r="AC419">
        <f t="shared" si="140"/>
        <v>800</v>
      </c>
      <c r="AD419">
        <f t="shared" si="126"/>
        <v>4590</v>
      </c>
      <c r="AE419">
        <v>299</v>
      </c>
      <c r="AF419">
        <v>80</v>
      </c>
      <c r="AG419">
        <v>80</v>
      </c>
      <c r="AH419">
        <v>459</v>
      </c>
      <c r="AI419">
        <v>6.9800759405617629</v>
      </c>
      <c r="AJ419">
        <v>4.8978397999509111</v>
      </c>
      <c r="AK419">
        <f t="shared" si="127"/>
        <v>15.243186756862935</v>
      </c>
      <c r="AL419">
        <f t="shared" si="128"/>
        <v>8.4316353030545912</v>
      </c>
      <c r="AM419">
        <f t="shared" si="129"/>
        <v>6.6846117276679271</v>
      </c>
      <c r="AN419">
        <f t="shared" si="130"/>
        <v>8.0030286663847328</v>
      </c>
      <c r="AO419">
        <f t="shared" si="131"/>
        <v>0.65141612200435728</v>
      </c>
      <c r="AP419">
        <f t="shared" si="132"/>
        <v>0.17429193899782136</v>
      </c>
      <c r="AQ419">
        <f t="shared" si="133"/>
        <v>0.17429193899782136</v>
      </c>
      <c r="AR419" t="e">
        <f>+MATCH(O419,'[1]Return t - CEO t - NO'!B137)</f>
        <v>#N/A</v>
      </c>
    </row>
    <row r="420" spans="1:44" x14ac:dyDescent="0.25">
      <c r="A420" t="s">
        <v>208</v>
      </c>
      <c r="B420">
        <v>2022</v>
      </c>
      <c r="C420">
        <v>44926</v>
      </c>
      <c r="D420">
        <v>6062</v>
      </c>
      <c r="E420">
        <f t="shared" si="139"/>
        <v>6062</v>
      </c>
      <c r="F420">
        <f t="shared" si="124"/>
        <v>6062000</v>
      </c>
      <c r="G420">
        <f t="shared" si="125"/>
        <v>15.617550336599885</v>
      </c>
      <c r="H420">
        <v>3510.471</v>
      </c>
      <c r="I420">
        <v>851.64300000000003</v>
      </c>
      <c r="J420">
        <v>81.578999999999994</v>
      </c>
      <c r="K420">
        <v>288.62799999999999</v>
      </c>
      <c r="L420">
        <v>1.3320000000000001</v>
      </c>
      <c r="M420">
        <v>3405.8220000000001</v>
      </c>
      <c r="N420">
        <v>228</v>
      </c>
      <c r="O420" t="s">
        <v>209</v>
      </c>
      <c r="P420" t="s">
        <v>50</v>
      </c>
      <c r="Q420">
        <v>2008</v>
      </c>
      <c r="R420">
        <v>2023</v>
      </c>
      <c r="S420">
        <v>15</v>
      </c>
      <c r="U420">
        <v>2.3238761978093537E-2</v>
      </c>
      <c r="V420">
        <v>1.3457439788848564E-2</v>
      </c>
      <c r="W420">
        <v>2.3952807868408858E-2</v>
      </c>
      <c r="X420">
        <v>0.24260077921167844</v>
      </c>
      <c r="Y420" t="s">
        <v>109</v>
      </c>
      <c r="Z420" t="s">
        <v>110</v>
      </c>
      <c r="AA420">
        <f t="shared" si="140"/>
        <v>3480</v>
      </c>
      <c r="AB420">
        <f t="shared" si="140"/>
        <v>0</v>
      </c>
      <c r="AC420">
        <f t="shared" si="140"/>
        <v>1110</v>
      </c>
      <c r="AD420">
        <f t="shared" si="126"/>
        <v>4590</v>
      </c>
      <c r="AE420">
        <v>348</v>
      </c>
      <c r="AF420">
        <v>0</v>
      </c>
      <c r="AG420">
        <v>111</v>
      </c>
      <c r="AH420">
        <v>459</v>
      </c>
      <c r="AI420">
        <v>7.1944368511003347</v>
      </c>
      <c r="AJ420">
        <v>2.7080502011022101</v>
      </c>
      <c r="AK420">
        <f t="shared" si="127"/>
        <v>15.617550336599885</v>
      </c>
      <c r="AL420">
        <f t="shared" si="128"/>
        <v>8.4316353030545912</v>
      </c>
      <c r="AM420" t="e">
        <f t="shared" si="129"/>
        <v>#NUM!</v>
      </c>
      <c r="AN420">
        <f t="shared" si="130"/>
        <v>8.1547875727685195</v>
      </c>
      <c r="AO420">
        <f t="shared" si="131"/>
        <v>0.75816993464052285</v>
      </c>
      <c r="AP420">
        <f t="shared" si="132"/>
        <v>0</v>
      </c>
      <c r="AQ420">
        <f t="shared" si="133"/>
        <v>0.24183006535947713</v>
      </c>
      <c r="AR420" t="e">
        <f>+MATCH(O420,'[1]Return t - CEO t - NO'!B521)</f>
        <v>#N/A</v>
      </c>
    </row>
    <row r="421" spans="1:44" x14ac:dyDescent="0.25">
      <c r="A421" t="s">
        <v>136</v>
      </c>
      <c r="B421">
        <v>2018</v>
      </c>
      <c r="C421">
        <v>43465</v>
      </c>
      <c r="D421">
        <v>14857</v>
      </c>
      <c r="E421">
        <f t="shared" si="139"/>
        <v>14857</v>
      </c>
      <c r="F421">
        <f t="shared" si="124"/>
        <v>14857000</v>
      </c>
      <c r="G421">
        <f t="shared" si="125"/>
        <v>16.513981692619488</v>
      </c>
      <c r="H421">
        <v>1885</v>
      </c>
      <c r="I421">
        <v>9950</v>
      </c>
      <c r="J421">
        <v>583</v>
      </c>
      <c r="K421">
        <v>839</v>
      </c>
      <c r="L421">
        <v>0.246</v>
      </c>
      <c r="M421">
        <v>1151</v>
      </c>
      <c r="N421">
        <v>228</v>
      </c>
      <c r="O421" t="s">
        <v>137</v>
      </c>
      <c r="P421" t="s">
        <v>50</v>
      </c>
      <c r="Q421">
        <v>2007</v>
      </c>
      <c r="R421">
        <v>2023</v>
      </c>
      <c r="S421">
        <v>16</v>
      </c>
      <c r="U421">
        <v>0.30928381962864721</v>
      </c>
      <c r="V421">
        <v>3.9240761930403177E-2</v>
      </c>
      <c r="W421">
        <v>0.50651607298001733</v>
      </c>
      <c r="X421">
        <v>5.2785145888594167</v>
      </c>
      <c r="Y421" t="s">
        <v>138</v>
      </c>
      <c r="Z421" t="s">
        <v>139</v>
      </c>
      <c r="AA421">
        <f t="shared" si="140"/>
        <v>3210</v>
      </c>
      <c r="AB421">
        <f t="shared" si="140"/>
        <v>1200</v>
      </c>
      <c r="AC421">
        <f t="shared" si="140"/>
        <v>180</v>
      </c>
      <c r="AD421">
        <f t="shared" si="126"/>
        <v>4590</v>
      </c>
      <c r="AE421">
        <v>321</v>
      </c>
      <c r="AF421">
        <v>120</v>
      </c>
      <c r="AG421">
        <v>18</v>
      </c>
      <c r="AH421">
        <v>459</v>
      </c>
      <c r="AI421">
        <v>5.5053315359323625</v>
      </c>
      <c r="AJ421">
        <v>2.7725887222397811</v>
      </c>
      <c r="AK421">
        <f t="shared" si="127"/>
        <v>16.513981692619488</v>
      </c>
      <c r="AL421">
        <f t="shared" si="128"/>
        <v>8.4316353030545912</v>
      </c>
      <c r="AM421">
        <f t="shared" si="129"/>
        <v>7.0900768357760917</v>
      </c>
      <c r="AN421">
        <f t="shared" si="130"/>
        <v>8.0740262161240608</v>
      </c>
      <c r="AO421">
        <f t="shared" si="131"/>
        <v>0.69934640522875813</v>
      </c>
      <c r="AP421">
        <f t="shared" si="132"/>
        <v>0.26143790849673204</v>
      </c>
      <c r="AQ421">
        <f t="shared" si="133"/>
        <v>3.9215686274509803E-2</v>
      </c>
      <c r="AR421" t="e">
        <f>+MATCH(O421,'[1]Return t - CEO t - NO'!B605)</f>
        <v>#N/A</v>
      </c>
    </row>
    <row r="422" spans="1:44" x14ac:dyDescent="0.25">
      <c r="A422" t="s">
        <v>226</v>
      </c>
      <c r="B422">
        <v>2022</v>
      </c>
      <c r="C422">
        <v>44926</v>
      </c>
      <c r="D422">
        <v>126.928</v>
      </c>
      <c r="E422">
        <f>+D422*[1]Valuta!D12</f>
        <v>1257.4249247999999</v>
      </c>
      <c r="F422">
        <f t="shared" si="124"/>
        <v>1257424.9247999999</v>
      </c>
      <c r="G422">
        <f t="shared" si="125"/>
        <v>14.044576477225489</v>
      </c>
      <c r="H422">
        <v>68.697000000000003</v>
      </c>
      <c r="I422">
        <v>6.9219999999999997</v>
      </c>
      <c r="J422">
        <v>12.871</v>
      </c>
      <c r="K422">
        <v>16.213000000000001</v>
      </c>
      <c r="L422">
        <v>1.0269999999999999</v>
      </c>
      <c r="M422">
        <v>167.89699999999999</v>
      </c>
      <c r="N422">
        <v>228</v>
      </c>
      <c r="O422" t="s">
        <v>227</v>
      </c>
      <c r="P422" t="s">
        <v>45</v>
      </c>
      <c r="Q422">
        <v>2014</v>
      </c>
      <c r="R422">
        <v>2023</v>
      </c>
      <c r="S422">
        <v>9</v>
      </c>
      <c r="U422">
        <v>0.18735898219718475</v>
      </c>
      <c r="V422">
        <v>0.10140394554393042</v>
      </c>
      <c r="W422">
        <v>7.6660095177400439E-2</v>
      </c>
      <c r="X422">
        <v>0.10076131417674716</v>
      </c>
      <c r="Y422" t="s">
        <v>71</v>
      </c>
      <c r="Z422" t="s">
        <v>72</v>
      </c>
      <c r="AA422" s="1">
        <f>+AE422*[1]Valuta!D12</f>
        <v>2962.0733999999998</v>
      </c>
      <c r="AB422" s="1">
        <f>+AF422*[1]Valuta!D12</f>
        <v>39.626399999999997</v>
      </c>
      <c r="AC422" s="1">
        <f>+AG422*[1]Valuta!D12</f>
        <v>1565.2427999999998</v>
      </c>
      <c r="AD422" s="1">
        <f t="shared" si="126"/>
        <v>4566.9425999999994</v>
      </c>
      <c r="AE422">
        <v>299</v>
      </c>
      <c r="AF422">
        <v>4</v>
      </c>
      <c r="AG422">
        <v>158</v>
      </c>
      <c r="AH422">
        <v>461</v>
      </c>
      <c r="AI422">
        <v>6.9343972099285578</v>
      </c>
      <c r="AJ422">
        <v>2.1972245773362196</v>
      </c>
      <c r="AK422">
        <f t="shared" si="127"/>
        <v>14.044576477225489</v>
      </c>
      <c r="AL422">
        <f t="shared" si="128"/>
        <v>8.4265992446803537</v>
      </c>
      <c r="AM422">
        <f t="shared" si="129"/>
        <v>3.6794955628035955</v>
      </c>
      <c r="AN422">
        <f t="shared" si="130"/>
        <v>7.9936447750743911</v>
      </c>
      <c r="AO422">
        <f t="shared" si="131"/>
        <v>0.64859002169197399</v>
      </c>
      <c r="AP422">
        <f t="shared" si="132"/>
        <v>8.6767895878524948E-3</v>
      </c>
      <c r="AQ422">
        <f t="shared" si="133"/>
        <v>0.34273318872017355</v>
      </c>
      <c r="AR422">
        <f>+MATCH(O422,'[1]Return t - CEO t - NO'!B10)</f>
        <v>1</v>
      </c>
    </row>
    <row r="423" spans="1:44" x14ac:dyDescent="0.25">
      <c r="A423" t="s">
        <v>228</v>
      </c>
      <c r="B423">
        <v>2022</v>
      </c>
      <c r="C423">
        <v>44926</v>
      </c>
      <c r="D423">
        <v>22295.7</v>
      </c>
      <c r="E423">
        <f t="shared" ref="E423:E430" si="141">+D423</f>
        <v>22295.7</v>
      </c>
      <c r="F423">
        <f t="shared" si="124"/>
        <v>22295700</v>
      </c>
      <c r="G423">
        <f t="shared" si="125"/>
        <v>16.919904392725087</v>
      </c>
      <c r="H423">
        <v>4220.42</v>
      </c>
      <c r="I423">
        <v>6880.2430000000004</v>
      </c>
      <c r="J423">
        <v>1048.3119999999999</v>
      </c>
      <c r="K423">
        <v>1064.229</v>
      </c>
      <c r="L423">
        <v>6.0999999999999999E-2</v>
      </c>
      <c r="M423">
        <v>1279.8209999999999</v>
      </c>
      <c r="N423">
        <v>228</v>
      </c>
      <c r="O423" t="s">
        <v>229</v>
      </c>
      <c r="P423" t="s">
        <v>50</v>
      </c>
      <c r="Q423">
        <v>2007</v>
      </c>
      <c r="R423">
        <v>2023</v>
      </c>
      <c r="S423">
        <v>16</v>
      </c>
      <c r="U423">
        <v>0.24839044455291176</v>
      </c>
      <c r="V423">
        <v>4.7018573088084242E-2</v>
      </c>
      <c r="W423">
        <v>0.81910829717593314</v>
      </c>
      <c r="X423">
        <v>1.6302270864037229</v>
      </c>
      <c r="Y423" t="s">
        <v>83</v>
      </c>
      <c r="Z423" t="s">
        <v>84</v>
      </c>
      <c r="AA423">
        <f t="shared" ref="AA423:AC430" si="142">+AE423*10</f>
        <v>3010</v>
      </c>
      <c r="AB423">
        <f t="shared" si="142"/>
        <v>1250</v>
      </c>
      <c r="AC423">
        <f t="shared" si="142"/>
        <v>270</v>
      </c>
      <c r="AD423">
        <f t="shared" si="126"/>
        <v>4530</v>
      </c>
      <c r="AE423">
        <v>301</v>
      </c>
      <c r="AF423">
        <v>125</v>
      </c>
      <c r="AG423">
        <v>27</v>
      </c>
      <c r="AH423">
        <v>453</v>
      </c>
      <c r="AI423">
        <v>4.1108738641733114</v>
      </c>
      <c r="AJ423">
        <v>2.7725887222397811</v>
      </c>
      <c r="AK423">
        <f t="shared" si="127"/>
        <v>16.919904392725087</v>
      </c>
      <c r="AL423">
        <f t="shared" si="128"/>
        <v>8.4184772184770793</v>
      </c>
      <c r="AM423">
        <f t="shared" si="129"/>
        <v>7.1308988302963465</v>
      </c>
      <c r="AN423">
        <f t="shared" si="130"/>
        <v>8.0096953577429222</v>
      </c>
      <c r="AO423">
        <f t="shared" si="131"/>
        <v>0.66445916114790282</v>
      </c>
      <c r="AP423">
        <f t="shared" si="132"/>
        <v>0.27593818984547464</v>
      </c>
      <c r="AQ423">
        <f t="shared" si="133"/>
        <v>5.9602649006622516E-2</v>
      </c>
      <c r="AR423" t="e">
        <f>+MATCH(O423,'[1]Return t - CEO t - NO'!B489)</f>
        <v>#N/A</v>
      </c>
    </row>
    <row r="424" spans="1:44" x14ac:dyDescent="0.25">
      <c r="A424" t="s">
        <v>171</v>
      </c>
      <c r="B424">
        <v>2018</v>
      </c>
      <c r="C424">
        <v>43465</v>
      </c>
      <c r="D424">
        <v>940.14599999999996</v>
      </c>
      <c r="E424">
        <f t="shared" si="141"/>
        <v>940.14599999999996</v>
      </c>
      <c r="F424">
        <f t="shared" si="124"/>
        <v>940146</v>
      </c>
      <c r="G424">
        <f t="shared" si="125"/>
        <v>13.753790461334352</v>
      </c>
      <c r="H424">
        <v>402.39699999999999</v>
      </c>
      <c r="I424">
        <v>196</v>
      </c>
      <c r="J424">
        <v>37.427999999999997</v>
      </c>
      <c r="K424">
        <v>66.418000000000006</v>
      </c>
      <c r="L424">
        <v>0.38500000000000001</v>
      </c>
      <c r="M424">
        <v>888.64700000000005</v>
      </c>
      <c r="N424">
        <v>228</v>
      </c>
      <c r="O424" t="s">
        <v>172</v>
      </c>
      <c r="P424" t="s">
        <v>50</v>
      </c>
      <c r="Q424">
        <v>1984</v>
      </c>
      <c r="R424">
        <v>2023</v>
      </c>
      <c r="S424">
        <v>39</v>
      </c>
      <c r="U424">
        <v>9.3012621863483066E-2</v>
      </c>
      <c r="V424">
        <v>3.9810837891136056E-2</v>
      </c>
      <c r="W424">
        <v>4.2117961350232429E-2</v>
      </c>
      <c r="X424">
        <v>0.48708116611207342</v>
      </c>
      <c r="Y424" t="s">
        <v>98</v>
      </c>
      <c r="Z424" t="s">
        <v>68</v>
      </c>
      <c r="AA424">
        <f t="shared" si="142"/>
        <v>3330</v>
      </c>
      <c r="AB424">
        <f t="shared" si="142"/>
        <v>1110</v>
      </c>
      <c r="AC424">
        <f t="shared" si="142"/>
        <v>80</v>
      </c>
      <c r="AD424">
        <f t="shared" si="126"/>
        <v>4520</v>
      </c>
      <c r="AE424">
        <v>333</v>
      </c>
      <c r="AF424">
        <v>111</v>
      </c>
      <c r="AG424">
        <v>8</v>
      </c>
      <c r="AH424">
        <v>452</v>
      </c>
      <c r="AI424">
        <v>5.9532433342877846</v>
      </c>
      <c r="AJ424">
        <v>3.6635616461296463</v>
      </c>
      <c r="AK424">
        <f t="shared" si="127"/>
        <v>13.753790461334352</v>
      </c>
      <c r="AL424">
        <f t="shared" si="128"/>
        <v>8.4162672728262766</v>
      </c>
      <c r="AM424">
        <f t="shared" si="129"/>
        <v>7.0121152943063798</v>
      </c>
      <c r="AN424">
        <f t="shared" si="130"/>
        <v>8.1107275829744889</v>
      </c>
      <c r="AO424">
        <f t="shared" si="131"/>
        <v>0.73672566371681414</v>
      </c>
      <c r="AP424">
        <f t="shared" si="132"/>
        <v>0.24557522123893805</v>
      </c>
      <c r="AQ424">
        <f t="shared" si="133"/>
        <v>1.7699115044247787E-2</v>
      </c>
      <c r="AR424" t="e">
        <f>+MATCH(O424,'[1]Return t - CEO t - NO'!B549)</f>
        <v>#N/A</v>
      </c>
    </row>
    <row r="425" spans="1:44" x14ac:dyDescent="0.25">
      <c r="A425" t="s">
        <v>214</v>
      </c>
      <c r="B425">
        <v>2015</v>
      </c>
      <c r="C425">
        <v>42369</v>
      </c>
      <c r="D425">
        <v>902.46299999999997</v>
      </c>
      <c r="E425">
        <f t="shared" si="141"/>
        <v>902.46299999999997</v>
      </c>
      <c r="F425">
        <f t="shared" si="124"/>
        <v>902463</v>
      </c>
      <c r="G425">
        <f t="shared" si="125"/>
        <v>13.712882971118846</v>
      </c>
      <c r="H425">
        <v>182.096</v>
      </c>
      <c r="I425">
        <v>264.161</v>
      </c>
      <c r="J425">
        <v>-54.965000000000003</v>
      </c>
      <c r="K425">
        <v>-18.001999999999999</v>
      </c>
      <c r="L425">
        <v>0.63900000000000001</v>
      </c>
      <c r="M425">
        <v>1156.009</v>
      </c>
      <c r="N425">
        <v>228</v>
      </c>
      <c r="O425" t="s">
        <v>215</v>
      </c>
      <c r="P425" t="s">
        <v>50</v>
      </c>
      <c r="Q425">
        <v>1646</v>
      </c>
      <c r="R425">
        <v>2023</v>
      </c>
      <c r="S425">
        <v>377</v>
      </c>
      <c r="U425">
        <v>-0.30184627888586241</v>
      </c>
      <c r="V425">
        <v>-6.0905544050005381E-2</v>
      </c>
      <c r="W425">
        <v>-4.7547207677448883E-2</v>
      </c>
      <c r="X425">
        <v>1.4506688779544856</v>
      </c>
      <c r="Y425" t="s">
        <v>51</v>
      </c>
      <c r="Z425" t="s">
        <v>47</v>
      </c>
      <c r="AA425">
        <f t="shared" si="142"/>
        <v>3720</v>
      </c>
      <c r="AB425">
        <f t="shared" si="142"/>
        <v>0</v>
      </c>
      <c r="AC425">
        <f t="shared" si="142"/>
        <v>780</v>
      </c>
      <c r="AD425">
        <f t="shared" si="126"/>
        <v>4500</v>
      </c>
      <c r="AE425">
        <v>372</v>
      </c>
      <c r="AF425">
        <v>0</v>
      </c>
      <c r="AG425">
        <v>78</v>
      </c>
      <c r="AH425">
        <v>450</v>
      </c>
      <c r="AI425">
        <v>6.4599044543775346</v>
      </c>
      <c r="AJ425">
        <v>5.9322451874480109</v>
      </c>
      <c r="AK425">
        <f t="shared" si="127"/>
        <v>13.712882971118846</v>
      </c>
      <c r="AL425">
        <f t="shared" si="128"/>
        <v>8.4118326757584114</v>
      </c>
      <c r="AM425" t="e">
        <f t="shared" si="129"/>
        <v>#NUM!</v>
      </c>
      <c r="AN425">
        <f t="shared" si="130"/>
        <v>8.2214789472671921</v>
      </c>
      <c r="AO425">
        <f t="shared" si="131"/>
        <v>0.82666666666666666</v>
      </c>
      <c r="AP425">
        <f t="shared" si="132"/>
        <v>0</v>
      </c>
      <c r="AQ425">
        <f t="shared" si="133"/>
        <v>0.17333333333333334</v>
      </c>
      <c r="AR425" t="e">
        <f>+MATCH(O425,'[1]Return t - CEO t - NO'!B600)</f>
        <v>#N/A</v>
      </c>
    </row>
    <row r="426" spans="1:44" x14ac:dyDescent="0.25">
      <c r="A426" t="s">
        <v>224</v>
      </c>
      <c r="B426">
        <v>2019</v>
      </c>
      <c r="C426">
        <v>43830</v>
      </c>
      <c r="D426">
        <v>1079.454</v>
      </c>
      <c r="E426">
        <f t="shared" si="141"/>
        <v>1079.454</v>
      </c>
      <c r="F426">
        <f t="shared" si="124"/>
        <v>1079454</v>
      </c>
      <c r="G426">
        <f t="shared" si="125"/>
        <v>13.89196591570855</v>
      </c>
      <c r="H426">
        <v>316.95600000000002</v>
      </c>
      <c r="I426">
        <v>201.352</v>
      </c>
      <c r="J426">
        <v>232.05099999999999</v>
      </c>
      <c r="K426">
        <v>292.72800000000001</v>
      </c>
      <c r="L426">
        <v>1.5569999999999999</v>
      </c>
      <c r="M426">
        <v>2132.0520000000001</v>
      </c>
      <c r="N426">
        <v>228</v>
      </c>
      <c r="O426" t="s">
        <v>225</v>
      </c>
      <c r="P426" t="s">
        <v>50</v>
      </c>
      <c r="Q426">
        <v>1995</v>
      </c>
      <c r="R426">
        <v>2023</v>
      </c>
      <c r="S426">
        <v>28</v>
      </c>
      <c r="U426">
        <v>0.73212370171254049</v>
      </c>
      <c r="V426">
        <v>0.21497071667713491</v>
      </c>
      <c r="W426">
        <v>0.10883927784125338</v>
      </c>
      <c r="X426">
        <v>0.63526798672370921</v>
      </c>
      <c r="Y426" t="s">
        <v>67</v>
      </c>
      <c r="Z426" t="s">
        <v>68</v>
      </c>
      <c r="AA426">
        <f t="shared" si="142"/>
        <v>3290</v>
      </c>
      <c r="AB426">
        <f t="shared" si="142"/>
        <v>1070</v>
      </c>
      <c r="AC426">
        <f t="shared" si="142"/>
        <v>130</v>
      </c>
      <c r="AD426">
        <f t="shared" si="126"/>
        <v>4490</v>
      </c>
      <c r="AE426">
        <v>329</v>
      </c>
      <c r="AF426">
        <v>107</v>
      </c>
      <c r="AG426">
        <v>13</v>
      </c>
      <c r="AH426">
        <v>449</v>
      </c>
      <c r="AI426">
        <v>7.3505161718339984</v>
      </c>
      <c r="AJ426">
        <v>3.3322045101752038</v>
      </c>
      <c r="AK426">
        <f t="shared" si="127"/>
        <v>13.89196591570855</v>
      </c>
      <c r="AL426">
        <f t="shared" si="128"/>
        <v>8.4096079807363004</v>
      </c>
      <c r="AM426">
        <f t="shared" si="129"/>
        <v>6.9754139274559517</v>
      </c>
      <c r="AN426">
        <f t="shared" si="130"/>
        <v>8.0986428437594178</v>
      </c>
      <c r="AO426">
        <f t="shared" si="131"/>
        <v>0.732739420935412</v>
      </c>
      <c r="AP426">
        <f t="shared" si="132"/>
        <v>0.23830734966592429</v>
      </c>
      <c r="AQ426">
        <f t="shared" si="133"/>
        <v>2.8953229398663696E-2</v>
      </c>
      <c r="AR426" t="e">
        <f>+MATCH(O426,'[1]Return t - CEO t - NO'!B141)</f>
        <v>#N/A</v>
      </c>
    </row>
    <row r="427" spans="1:44" x14ac:dyDescent="0.25">
      <c r="A427" t="s">
        <v>185</v>
      </c>
      <c r="B427">
        <v>2018</v>
      </c>
      <c r="C427">
        <v>43465</v>
      </c>
      <c r="D427">
        <v>2092.9929999999999</v>
      </c>
      <c r="E427">
        <f t="shared" si="141"/>
        <v>2092.9929999999999</v>
      </c>
      <c r="F427">
        <f t="shared" si="124"/>
        <v>2092993</v>
      </c>
      <c r="G427">
        <f t="shared" si="125"/>
        <v>14.554105656940939</v>
      </c>
      <c r="H427">
        <v>1090.6869999999999</v>
      </c>
      <c r="I427">
        <v>426.26400000000001</v>
      </c>
      <c r="J427">
        <v>213.565</v>
      </c>
      <c r="K427">
        <v>252.57900000000001</v>
      </c>
      <c r="L427">
        <v>0.45600000000000002</v>
      </c>
      <c r="M427">
        <v>1466.729</v>
      </c>
      <c r="N427">
        <v>228</v>
      </c>
      <c r="O427" t="s">
        <v>186</v>
      </c>
      <c r="P427" t="s">
        <v>50</v>
      </c>
      <c r="Q427">
        <v>1937</v>
      </c>
      <c r="R427">
        <v>2023</v>
      </c>
      <c r="S427">
        <v>86</v>
      </c>
      <c r="U427">
        <v>0.19580777986718464</v>
      </c>
      <c r="V427">
        <v>0.10203808612833393</v>
      </c>
      <c r="W427">
        <v>0.1456063117317514</v>
      </c>
      <c r="X427">
        <v>0.39082156475689178</v>
      </c>
      <c r="Y427" t="s">
        <v>178</v>
      </c>
      <c r="Z427" t="s">
        <v>64</v>
      </c>
      <c r="AA427">
        <f t="shared" si="142"/>
        <v>3010</v>
      </c>
      <c r="AB427">
        <f t="shared" si="142"/>
        <v>1230</v>
      </c>
      <c r="AC427">
        <f t="shared" si="142"/>
        <v>250</v>
      </c>
      <c r="AD427">
        <f t="shared" si="126"/>
        <v>4490</v>
      </c>
      <c r="AE427">
        <v>301</v>
      </c>
      <c r="AF427">
        <v>123</v>
      </c>
      <c r="AG427">
        <v>25</v>
      </c>
      <c r="AH427">
        <v>449</v>
      </c>
      <c r="AI427">
        <v>6.1224928095143865</v>
      </c>
      <c r="AJ427">
        <v>4.4543472962535073</v>
      </c>
      <c r="AK427">
        <f t="shared" si="127"/>
        <v>14.554105656940939</v>
      </c>
      <c r="AL427">
        <f t="shared" si="128"/>
        <v>8.4096079807363004</v>
      </c>
      <c r="AM427">
        <f t="shared" si="129"/>
        <v>7.114769448366463</v>
      </c>
      <c r="AN427">
        <f t="shared" si="130"/>
        <v>8.0096953577429222</v>
      </c>
      <c r="AO427">
        <f t="shared" si="131"/>
        <v>0.6703786191536748</v>
      </c>
      <c r="AP427">
        <f t="shared" si="132"/>
        <v>0.27394209354120269</v>
      </c>
      <c r="AQ427">
        <f t="shared" si="133"/>
        <v>5.5679287305122498E-2</v>
      </c>
      <c r="AR427" t="e">
        <f>+MATCH(O427,'[1]Return t - CEO t - NO'!B326)</f>
        <v>#N/A</v>
      </c>
    </row>
    <row r="428" spans="1:44" x14ac:dyDescent="0.25">
      <c r="A428" t="s">
        <v>162</v>
      </c>
      <c r="B428">
        <v>2017</v>
      </c>
      <c r="C428">
        <v>43100</v>
      </c>
      <c r="D428">
        <v>28075</v>
      </c>
      <c r="E428">
        <f t="shared" si="141"/>
        <v>28075</v>
      </c>
      <c r="F428">
        <f t="shared" si="124"/>
        <v>28075000</v>
      </c>
      <c r="G428">
        <f t="shared" si="125"/>
        <v>17.15039005858878</v>
      </c>
      <c r="H428">
        <v>4837</v>
      </c>
      <c r="I428">
        <v>16943</v>
      </c>
      <c r="J428">
        <v>724</v>
      </c>
      <c r="K428">
        <v>1733</v>
      </c>
      <c r="L428">
        <v>3.903</v>
      </c>
      <c r="M428">
        <v>6665</v>
      </c>
      <c r="N428">
        <v>228</v>
      </c>
      <c r="O428" t="s">
        <v>163</v>
      </c>
      <c r="P428" t="s">
        <v>50</v>
      </c>
      <c r="Q428">
        <v>1991</v>
      </c>
      <c r="R428">
        <v>2023</v>
      </c>
      <c r="S428">
        <v>32</v>
      </c>
      <c r="U428">
        <v>0.14967955344221626</v>
      </c>
      <c r="V428">
        <v>2.578806767586821E-2</v>
      </c>
      <c r="W428">
        <v>0.10862715678919729</v>
      </c>
      <c r="X428">
        <v>3.502790986148439</v>
      </c>
      <c r="Y428" t="s">
        <v>71</v>
      </c>
      <c r="Z428" t="s">
        <v>72</v>
      </c>
      <c r="AA428">
        <f t="shared" si="142"/>
        <v>4020</v>
      </c>
      <c r="AB428">
        <f t="shared" si="142"/>
        <v>0</v>
      </c>
      <c r="AC428">
        <f t="shared" si="142"/>
        <v>450</v>
      </c>
      <c r="AD428">
        <f t="shared" si="126"/>
        <v>4470</v>
      </c>
      <c r="AE428">
        <v>402</v>
      </c>
      <c r="AF428">
        <v>0</v>
      </c>
      <c r="AG428">
        <v>45</v>
      </c>
      <c r="AH428">
        <v>447</v>
      </c>
      <c r="AI428">
        <v>8.2695007671806149</v>
      </c>
      <c r="AJ428">
        <v>3.4657359027997265</v>
      </c>
      <c r="AK428">
        <f t="shared" si="127"/>
        <v>17.15039005858878</v>
      </c>
      <c r="AL428">
        <f t="shared" si="128"/>
        <v>8.4051436876076142</v>
      </c>
      <c r="AM428" t="e">
        <f t="shared" si="129"/>
        <v>#NUM!</v>
      </c>
      <c r="AN428">
        <f t="shared" si="130"/>
        <v>8.2990371816130661</v>
      </c>
      <c r="AO428">
        <f t="shared" si="131"/>
        <v>0.89932885906040272</v>
      </c>
      <c r="AP428">
        <f t="shared" si="132"/>
        <v>0</v>
      </c>
      <c r="AQ428">
        <f t="shared" si="133"/>
        <v>0.10067114093959731</v>
      </c>
      <c r="AR428" t="e">
        <f>+MATCH(O428,'[1]Return t - CEO t - NO'!B191)</f>
        <v>#N/A</v>
      </c>
    </row>
    <row r="429" spans="1:44" x14ac:dyDescent="0.25">
      <c r="A429" t="s">
        <v>199</v>
      </c>
      <c r="B429">
        <v>2015</v>
      </c>
      <c r="C429">
        <v>42369</v>
      </c>
      <c r="D429">
        <v>14788</v>
      </c>
      <c r="E429">
        <f t="shared" si="141"/>
        <v>14788</v>
      </c>
      <c r="F429">
        <f t="shared" si="124"/>
        <v>14788000</v>
      </c>
      <c r="G429">
        <f t="shared" si="125"/>
        <v>16.509326599038658</v>
      </c>
      <c r="H429">
        <v>3073</v>
      </c>
      <c r="I429">
        <v>1267</v>
      </c>
      <c r="J429">
        <v>813</v>
      </c>
      <c r="K429">
        <v>1185</v>
      </c>
      <c r="L429">
        <v>6.593</v>
      </c>
      <c r="M429">
        <v>24225</v>
      </c>
      <c r="N429">
        <v>228</v>
      </c>
      <c r="O429" t="s">
        <v>200</v>
      </c>
      <c r="P429" t="s">
        <v>50</v>
      </c>
      <c r="Q429">
        <v>1936</v>
      </c>
      <c r="R429">
        <v>2023</v>
      </c>
      <c r="S429">
        <v>87</v>
      </c>
      <c r="U429">
        <v>0.26456231695411647</v>
      </c>
      <c r="V429">
        <v>5.4977008385177169E-2</v>
      </c>
      <c r="W429">
        <v>3.3560371517027864E-2</v>
      </c>
      <c r="X429">
        <v>0.41230068337129838</v>
      </c>
      <c r="Y429" t="s">
        <v>51</v>
      </c>
      <c r="Z429" t="s">
        <v>47</v>
      </c>
      <c r="AA429">
        <f t="shared" si="142"/>
        <v>3560</v>
      </c>
      <c r="AB429">
        <f t="shared" si="142"/>
        <v>600</v>
      </c>
      <c r="AC429">
        <f t="shared" si="142"/>
        <v>290</v>
      </c>
      <c r="AD429">
        <f t="shared" si="126"/>
        <v>4450</v>
      </c>
      <c r="AE429">
        <v>356</v>
      </c>
      <c r="AF429">
        <v>60</v>
      </c>
      <c r="AG429">
        <v>29</v>
      </c>
      <c r="AH429">
        <v>445</v>
      </c>
      <c r="AI429">
        <v>8.7937637591133004</v>
      </c>
      <c r="AJ429">
        <v>4.4659081186545837</v>
      </c>
      <c r="AK429">
        <f t="shared" si="127"/>
        <v>16.509326599038658</v>
      </c>
      <c r="AL429">
        <f t="shared" si="128"/>
        <v>8.400659375160286</v>
      </c>
      <c r="AM429">
        <f t="shared" si="129"/>
        <v>6.3969296552161463</v>
      </c>
      <c r="AN429">
        <f t="shared" si="130"/>
        <v>8.1775158238460754</v>
      </c>
      <c r="AO429">
        <f t="shared" si="131"/>
        <v>0.8</v>
      </c>
      <c r="AP429">
        <f t="shared" si="132"/>
        <v>0.1348314606741573</v>
      </c>
      <c r="AQ429">
        <f t="shared" si="133"/>
        <v>6.5168539325842698E-2</v>
      </c>
      <c r="AR429" t="e">
        <f>+MATCH(O429,'[1]Return t - CEO t - NO'!B664)</f>
        <v>#N/A</v>
      </c>
    </row>
    <row r="430" spans="1:44" x14ac:dyDescent="0.25">
      <c r="A430" t="s">
        <v>230</v>
      </c>
      <c r="B430">
        <v>2022</v>
      </c>
      <c r="C430">
        <v>44926</v>
      </c>
      <c r="D430">
        <v>1007.071</v>
      </c>
      <c r="E430">
        <f t="shared" si="141"/>
        <v>1007.071</v>
      </c>
      <c r="F430">
        <f t="shared" si="124"/>
        <v>1007071</v>
      </c>
      <c r="G430">
        <f t="shared" si="125"/>
        <v>13.822556675670052</v>
      </c>
      <c r="H430">
        <v>996.45699999999999</v>
      </c>
      <c r="I430">
        <v>1E-3</v>
      </c>
      <c r="J430">
        <v>-36.896999999999998</v>
      </c>
      <c r="K430">
        <v>-36.896999999999998</v>
      </c>
      <c r="L430">
        <v>5.0000000000000001E-3</v>
      </c>
      <c r="M430">
        <v>1E-3</v>
      </c>
      <c r="N430">
        <v>228</v>
      </c>
      <c r="O430" t="s">
        <v>231</v>
      </c>
      <c r="P430" t="s">
        <v>50</v>
      </c>
      <c r="Q430">
        <v>2010</v>
      </c>
      <c r="R430">
        <v>2023</v>
      </c>
      <c r="S430">
        <v>13</v>
      </c>
      <c r="U430">
        <v>-3.7028190880288865E-2</v>
      </c>
      <c r="V430">
        <v>-3.6637933174522949E-2</v>
      </c>
      <c r="W430">
        <v>-36897</v>
      </c>
      <c r="X430">
        <v>1.0035555974818783E-6</v>
      </c>
      <c r="Y430" t="s">
        <v>92</v>
      </c>
      <c r="Z430" t="s">
        <v>84</v>
      </c>
      <c r="AA430">
        <f t="shared" si="142"/>
        <v>3580</v>
      </c>
      <c r="AB430">
        <f t="shared" si="142"/>
        <v>820</v>
      </c>
      <c r="AC430">
        <f t="shared" si="142"/>
        <v>40</v>
      </c>
      <c r="AD430">
        <f t="shared" si="126"/>
        <v>4440</v>
      </c>
      <c r="AE430">
        <v>358</v>
      </c>
      <c r="AF430">
        <v>82</v>
      </c>
      <c r="AG430">
        <v>4</v>
      </c>
      <c r="AH430">
        <v>444</v>
      </c>
      <c r="AI430">
        <v>1.6094379124341003</v>
      </c>
      <c r="AJ430">
        <v>2.5649493574615367</v>
      </c>
      <c r="AK430">
        <f t="shared" si="127"/>
        <v>13.822556675670052</v>
      </c>
      <c r="AL430">
        <f t="shared" si="128"/>
        <v>8.3984096554262706</v>
      </c>
      <c r="AM430">
        <f t="shared" si="129"/>
        <v>6.7093043402582984</v>
      </c>
      <c r="AN430">
        <f t="shared" si="130"/>
        <v>8.1831180793947453</v>
      </c>
      <c r="AO430">
        <f t="shared" si="131"/>
        <v>0.80630630630630629</v>
      </c>
      <c r="AP430">
        <f t="shared" si="132"/>
        <v>0.18468468468468469</v>
      </c>
      <c r="AQ430">
        <f t="shared" si="133"/>
        <v>9.0090090090090089E-3</v>
      </c>
      <c r="AR430" t="e">
        <f>+MATCH(O430,'[1]Return t - CEO t - NO'!B569)</f>
        <v>#N/A</v>
      </c>
    </row>
    <row r="431" spans="1:44" x14ac:dyDescent="0.25">
      <c r="A431" t="s">
        <v>122</v>
      </c>
      <c r="B431">
        <v>2016</v>
      </c>
      <c r="C431">
        <v>42735</v>
      </c>
      <c r="D431">
        <v>58.722000000000001</v>
      </c>
      <c r="E431">
        <f>+D431*[1]Valuta!$D$6</f>
        <v>507.68692320000002</v>
      </c>
      <c r="F431">
        <f t="shared" si="124"/>
        <v>507686.92320000002</v>
      </c>
      <c r="G431">
        <f t="shared" si="125"/>
        <v>13.137620243660693</v>
      </c>
      <c r="H431">
        <v>54.328000000000003</v>
      </c>
      <c r="I431">
        <v>2.0129999999999999</v>
      </c>
      <c r="J431">
        <v>-66.427999999999997</v>
      </c>
      <c r="K431">
        <v>-64.197000000000003</v>
      </c>
      <c r="L431">
        <v>5.0000000000000001E-3</v>
      </c>
      <c r="M431">
        <v>5.4610000000000003</v>
      </c>
      <c r="N431">
        <v>228</v>
      </c>
      <c r="O431" t="s">
        <v>123</v>
      </c>
      <c r="P431" t="s">
        <v>45</v>
      </c>
      <c r="Q431">
        <v>2009</v>
      </c>
      <c r="R431">
        <v>2023</v>
      </c>
      <c r="S431">
        <v>14</v>
      </c>
      <c r="U431">
        <v>-1.2227212487115298</v>
      </c>
      <c r="V431">
        <v>-1.131228500391676</v>
      </c>
      <c r="W431">
        <v>-12.164072514191538</v>
      </c>
      <c r="X431">
        <v>3.705271683109998E-2</v>
      </c>
      <c r="Y431" t="s">
        <v>71</v>
      </c>
      <c r="Z431" t="s">
        <v>72</v>
      </c>
      <c r="AA431" s="1">
        <f>+AE431*[1]Valuta!$D$6</f>
        <v>3216.1632</v>
      </c>
      <c r="AB431" s="1">
        <f>+AF431*[1]Valuta!$D$6</f>
        <v>821.33199999999999</v>
      </c>
      <c r="AC431" s="1">
        <f>+AG431*[1]Valuta!$D$6</f>
        <v>380.40640000000002</v>
      </c>
      <c r="AD431" s="1">
        <f t="shared" si="126"/>
        <v>4417.9016000000001</v>
      </c>
      <c r="AE431">
        <v>372</v>
      </c>
      <c r="AF431">
        <v>95</v>
      </c>
      <c r="AG431">
        <v>44</v>
      </c>
      <c r="AH431">
        <v>511</v>
      </c>
      <c r="AI431">
        <v>1.6094379124341003</v>
      </c>
      <c r="AJ431">
        <v>2.6390573296152584</v>
      </c>
      <c r="AK431">
        <f t="shared" si="127"/>
        <v>13.137620243660693</v>
      </c>
      <c r="AL431">
        <f t="shared" si="128"/>
        <v>8.3934201112105224</v>
      </c>
      <c r="AM431">
        <f t="shared" si="129"/>
        <v>6.7109274126073597</v>
      </c>
      <c r="AN431">
        <f t="shared" si="130"/>
        <v>8.0759443752799651</v>
      </c>
      <c r="AO431">
        <f t="shared" si="131"/>
        <v>0.72798434442270055</v>
      </c>
      <c r="AP431">
        <f t="shared" si="132"/>
        <v>0.18590998043052837</v>
      </c>
      <c r="AQ431">
        <f t="shared" si="133"/>
        <v>8.6105675146771032E-2</v>
      </c>
      <c r="AR431" t="e">
        <f>+MATCH(O431,'[1]Return t - CEO t - NO'!B487)</f>
        <v>#N/A</v>
      </c>
    </row>
    <row r="432" spans="1:44" x14ac:dyDescent="0.25">
      <c r="A432" t="s">
        <v>166</v>
      </c>
      <c r="B432">
        <v>2019</v>
      </c>
      <c r="C432">
        <v>43830</v>
      </c>
      <c r="D432">
        <v>336.10899999999998</v>
      </c>
      <c r="E432">
        <f t="shared" ref="E432:E440" si="143">+D432</f>
        <v>336.10899999999998</v>
      </c>
      <c r="F432">
        <f t="shared" si="124"/>
        <v>336109</v>
      </c>
      <c r="G432">
        <f t="shared" si="125"/>
        <v>12.725190791099399</v>
      </c>
      <c r="H432">
        <v>236.86099999999999</v>
      </c>
      <c r="I432">
        <v>27.183</v>
      </c>
      <c r="J432">
        <v>89.769000000000005</v>
      </c>
      <c r="K432">
        <v>107.779</v>
      </c>
      <c r="L432">
        <v>0.112</v>
      </c>
      <c r="M432">
        <v>356.91399999999999</v>
      </c>
      <c r="N432">
        <v>228</v>
      </c>
      <c r="O432" t="s">
        <v>167</v>
      </c>
      <c r="P432" t="s">
        <v>50</v>
      </c>
      <c r="Q432">
        <v>1984</v>
      </c>
      <c r="R432">
        <v>2023</v>
      </c>
      <c r="S432">
        <v>39</v>
      </c>
      <c r="U432">
        <v>0.37899443133314481</v>
      </c>
      <c r="V432">
        <v>0.26708299986016443</v>
      </c>
      <c r="W432">
        <v>0.25151437040855784</v>
      </c>
      <c r="X432">
        <v>0.11476351108878204</v>
      </c>
      <c r="Y432" t="s">
        <v>168</v>
      </c>
      <c r="Z432" t="s">
        <v>129</v>
      </c>
      <c r="AA432">
        <f t="shared" ref="AA432:AC440" si="144">+AE432*10</f>
        <v>2560</v>
      </c>
      <c r="AB432">
        <f t="shared" si="144"/>
        <v>1720</v>
      </c>
      <c r="AC432">
        <f t="shared" si="144"/>
        <v>90</v>
      </c>
      <c r="AD432">
        <f t="shared" si="126"/>
        <v>4370</v>
      </c>
      <c r="AE432">
        <v>256</v>
      </c>
      <c r="AF432">
        <v>172</v>
      </c>
      <c r="AG432">
        <v>9</v>
      </c>
      <c r="AH432">
        <v>437</v>
      </c>
      <c r="AI432">
        <v>4.7184988712950942</v>
      </c>
      <c r="AJ432">
        <v>3.6635616461296463</v>
      </c>
      <c r="AK432">
        <f t="shared" si="127"/>
        <v>12.725190791099399</v>
      </c>
      <c r="AL432">
        <f t="shared" si="128"/>
        <v>8.382518288089635</v>
      </c>
      <c r="AM432">
        <f t="shared" si="129"/>
        <v>7.4500795698074986</v>
      </c>
      <c r="AN432">
        <f t="shared" si="130"/>
        <v>7.8477625374736082</v>
      </c>
      <c r="AO432">
        <f t="shared" si="131"/>
        <v>0.58581235697940504</v>
      </c>
      <c r="AP432">
        <f t="shared" si="132"/>
        <v>0.39359267734553777</v>
      </c>
      <c r="AQ432">
        <f t="shared" si="133"/>
        <v>2.0594965675057208E-2</v>
      </c>
      <c r="AR432" t="e">
        <f>+MATCH(O432,'[1]Return t - CEO t - NO'!B357)</f>
        <v>#N/A</v>
      </c>
    </row>
    <row r="433" spans="1:44" x14ac:dyDescent="0.25">
      <c r="A433" t="s">
        <v>232</v>
      </c>
      <c r="B433">
        <v>2020</v>
      </c>
      <c r="C433">
        <v>44196</v>
      </c>
      <c r="D433">
        <v>520.74</v>
      </c>
      <c r="E433">
        <f t="shared" si="143"/>
        <v>520.74</v>
      </c>
      <c r="F433">
        <f t="shared" si="124"/>
        <v>520740</v>
      </c>
      <c r="G433">
        <f t="shared" si="125"/>
        <v>13.163006155866345</v>
      </c>
      <c r="H433">
        <v>372.58800000000002</v>
      </c>
      <c r="I433">
        <v>60.448999999999998</v>
      </c>
      <c r="J433">
        <v>-104.04900000000001</v>
      </c>
      <c r="K433">
        <v>-100.31399999999999</v>
      </c>
      <c r="L433">
        <v>0.02</v>
      </c>
      <c r="M433">
        <v>624</v>
      </c>
      <c r="N433">
        <v>228</v>
      </c>
      <c r="O433" t="s">
        <v>233</v>
      </c>
      <c r="P433" t="s">
        <v>50</v>
      </c>
      <c r="Q433">
        <v>2010</v>
      </c>
      <c r="R433">
        <v>2023</v>
      </c>
      <c r="S433">
        <v>13</v>
      </c>
      <c r="U433">
        <v>-0.27926020161679926</v>
      </c>
      <c r="V433">
        <v>-0.19980988593155893</v>
      </c>
      <c r="W433">
        <v>-0.16674519230769233</v>
      </c>
      <c r="X433">
        <v>0.16224086658722234</v>
      </c>
      <c r="Y433" t="s">
        <v>128</v>
      </c>
      <c r="Z433" t="s">
        <v>129</v>
      </c>
      <c r="AA433">
        <f t="shared" si="144"/>
        <v>2900</v>
      </c>
      <c r="AB433">
        <f t="shared" si="144"/>
        <v>770</v>
      </c>
      <c r="AC433">
        <f t="shared" si="144"/>
        <v>690</v>
      </c>
      <c r="AD433">
        <f t="shared" si="126"/>
        <v>4360</v>
      </c>
      <c r="AE433">
        <v>290</v>
      </c>
      <c r="AF433">
        <v>77</v>
      </c>
      <c r="AG433">
        <v>69</v>
      </c>
      <c r="AH433">
        <v>436</v>
      </c>
      <c r="AI433">
        <v>2.9957322735539909</v>
      </c>
      <c r="AJ433">
        <v>2.5649493574615367</v>
      </c>
      <c r="AK433">
        <f t="shared" si="127"/>
        <v>13.163006155866345</v>
      </c>
      <c r="AL433">
        <f t="shared" si="128"/>
        <v>8.3802273363430793</v>
      </c>
      <c r="AM433">
        <f t="shared" si="129"/>
        <v>6.6463905148477291</v>
      </c>
      <c r="AN433">
        <f t="shared" si="130"/>
        <v>7.9724660159745655</v>
      </c>
      <c r="AO433">
        <f t="shared" si="131"/>
        <v>0.66513761467889909</v>
      </c>
      <c r="AP433">
        <f t="shared" si="132"/>
        <v>0.17660550458715596</v>
      </c>
      <c r="AQ433">
        <f t="shared" si="133"/>
        <v>0.15825688073394495</v>
      </c>
      <c r="AR433" t="e">
        <f>+MATCH(O433,'[1]Return t - CEO t - NO'!B156)</f>
        <v>#N/A</v>
      </c>
    </row>
    <row r="434" spans="1:44" x14ac:dyDescent="0.25">
      <c r="A434" t="s">
        <v>166</v>
      </c>
      <c r="B434">
        <v>2018</v>
      </c>
      <c r="C434">
        <v>43465</v>
      </c>
      <c r="D434">
        <v>269.59199999999998</v>
      </c>
      <c r="E434">
        <f t="shared" si="143"/>
        <v>269.59199999999998</v>
      </c>
      <c r="F434">
        <f t="shared" si="124"/>
        <v>269592</v>
      </c>
      <c r="G434">
        <f t="shared" si="125"/>
        <v>12.504664983989516</v>
      </c>
      <c r="H434">
        <v>206.71199999999999</v>
      </c>
      <c r="I434">
        <v>7.5</v>
      </c>
      <c r="J434">
        <v>73.977000000000004</v>
      </c>
      <c r="K434">
        <v>80.349000000000004</v>
      </c>
      <c r="L434">
        <v>0.105</v>
      </c>
      <c r="M434">
        <v>323.01</v>
      </c>
      <c r="N434">
        <v>228</v>
      </c>
      <c r="O434" t="s">
        <v>167</v>
      </c>
      <c r="P434" t="s">
        <v>50</v>
      </c>
      <c r="Q434">
        <v>1984</v>
      </c>
      <c r="R434">
        <v>2023</v>
      </c>
      <c r="S434">
        <v>39</v>
      </c>
      <c r="U434">
        <v>0.35787472425403466</v>
      </c>
      <c r="V434">
        <v>0.27440354313184373</v>
      </c>
      <c r="W434">
        <v>0.22902386923005483</v>
      </c>
      <c r="X434">
        <v>3.6282363868570769E-2</v>
      </c>
      <c r="Y434" t="s">
        <v>168</v>
      </c>
      <c r="Z434" t="s">
        <v>129</v>
      </c>
      <c r="AA434">
        <f t="shared" si="144"/>
        <v>2430</v>
      </c>
      <c r="AB434">
        <f t="shared" si="144"/>
        <v>1860</v>
      </c>
      <c r="AC434">
        <f t="shared" si="144"/>
        <v>70</v>
      </c>
      <c r="AD434">
        <f t="shared" si="126"/>
        <v>4360</v>
      </c>
      <c r="AE434">
        <v>243</v>
      </c>
      <c r="AF434">
        <v>186</v>
      </c>
      <c r="AG434">
        <v>7</v>
      </c>
      <c r="AH434">
        <v>436</v>
      </c>
      <c r="AI434">
        <v>4.6539603501575231</v>
      </c>
      <c r="AJ434">
        <v>3.6635616461296463</v>
      </c>
      <c r="AK434">
        <f t="shared" si="127"/>
        <v>12.504664983989516</v>
      </c>
      <c r="AL434">
        <f t="shared" si="128"/>
        <v>8.3802273363430793</v>
      </c>
      <c r="AM434">
        <f t="shared" si="129"/>
        <v>7.5283317667072467</v>
      </c>
      <c r="AN434">
        <f t="shared" si="130"/>
        <v>7.7956465363345941</v>
      </c>
      <c r="AO434">
        <f t="shared" si="131"/>
        <v>0.55733944954128445</v>
      </c>
      <c r="AP434">
        <f t="shared" si="132"/>
        <v>0.42660550458715596</v>
      </c>
      <c r="AQ434">
        <f t="shared" si="133"/>
        <v>1.6055045871559634E-2</v>
      </c>
      <c r="AR434" t="e">
        <f>+MATCH(O434,'[1]Return t - CEO t - NO'!B358)</f>
        <v>#N/A</v>
      </c>
    </row>
    <row r="435" spans="1:44" x14ac:dyDescent="0.25">
      <c r="A435" t="s">
        <v>228</v>
      </c>
      <c r="B435">
        <v>2021</v>
      </c>
      <c r="C435">
        <v>44561</v>
      </c>
      <c r="D435">
        <v>19984.901000000002</v>
      </c>
      <c r="E435">
        <f t="shared" si="143"/>
        <v>19984.901000000002</v>
      </c>
      <c r="F435">
        <f t="shared" si="124"/>
        <v>19984901</v>
      </c>
      <c r="G435">
        <f t="shared" si="125"/>
        <v>16.810487596400005</v>
      </c>
      <c r="H435">
        <v>3821.8220000000001</v>
      </c>
      <c r="I435">
        <v>4851.9459999999999</v>
      </c>
      <c r="J435">
        <v>819.36500000000001</v>
      </c>
      <c r="K435">
        <v>833.84</v>
      </c>
      <c r="L435">
        <v>5.3999999999999999E-2</v>
      </c>
      <c r="M435">
        <v>1001.865</v>
      </c>
      <c r="N435">
        <v>228</v>
      </c>
      <c r="O435" t="s">
        <v>229</v>
      </c>
      <c r="P435" t="s">
        <v>50</v>
      </c>
      <c r="Q435">
        <v>2007</v>
      </c>
      <c r="R435">
        <v>2023</v>
      </c>
      <c r="S435">
        <v>16</v>
      </c>
      <c r="U435">
        <v>0.21439119875284615</v>
      </c>
      <c r="V435">
        <v>4.0999202347812479E-2</v>
      </c>
      <c r="W435">
        <v>0.81783972890559109</v>
      </c>
      <c r="X435">
        <v>1.2695374091205713</v>
      </c>
      <c r="Y435" t="s">
        <v>83</v>
      </c>
      <c r="Z435" t="s">
        <v>84</v>
      </c>
      <c r="AA435">
        <f t="shared" si="144"/>
        <v>2910</v>
      </c>
      <c r="AB435">
        <f t="shared" si="144"/>
        <v>1220</v>
      </c>
      <c r="AC435">
        <f t="shared" si="144"/>
        <v>230</v>
      </c>
      <c r="AD435">
        <f t="shared" si="126"/>
        <v>4360</v>
      </c>
      <c r="AE435">
        <v>291</v>
      </c>
      <c r="AF435">
        <v>122</v>
      </c>
      <c r="AG435">
        <v>23</v>
      </c>
      <c r="AH435">
        <v>436</v>
      </c>
      <c r="AI435">
        <v>3.9889840465642745</v>
      </c>
      <c r="AJ435">
        <v>2.7725887222397811</v>
      </c>
      <c r="AK435">
        <f t="shared" si="127"/>
        <v>16.810487596400005</v>
      </c>
      <c r="AL435">
        <f t="shared" si="128"/>
        <v>8.3802273363430793</v>
      </c>
      <c r="AM435">
        <f t="shared" si="129"/>
        <v>7.1066061377273027</v>
      </c>
      <c r="AN435">
        <f t="shared" si="130"/>
        <v>7.9759083601655378</v>
      </c>
      <c r="AO435">
        <f t="shared" si="131"/>
        <v>0.66743119266055051</v>
      </c>
      <c r="AP435">
        <f t="shared" si="132"/>
        <v>0.27981651376146788</v>
      </c>
      <c r="AQ435">
        <f t="shared" si="133"/>
        <v>5.2752293577981654E-2</v>
      </c>
      <c r="AR435" t="e">
        <f>+MATCH(O435,'[1]Return t - CEO t - NO'!B490)</f>
        <v>#N/A</v>
      </c>
    </row>
    <row r="436" spans="1:44" x14ac:dyDescent="0.25">
      <c r="A436" t="s">
        <v>195</v>
      </c>
      <c r="B436">
        <v>2019</v>
      </c>
      <c r="C436">
        <v>43830</v>
      </c>
      <c r="D436">
        <v>4178.6360000000004</v>
      </c>
      <c r="E436">
        <f t="shared" si="143"/>
        <v>4178.6360000000004</v>
      </c>
      <c r="F436">
        <f t="shared" si="124"/>
        <v>4178636.0000000005</v>
      </c>
      <c r="G436">
        <f t="shared" si="125"/>
        <v>15.245495435458883</v>
      </c>
      <c r="H436">
        <v>593.47199999999998</v>
      </c>
      <c r="I436">
        <v>404.34199999999998</v>
      </c>
      <c r="J436">
        <v>158.93799999999999</v>
      </c>
      <c r="K436">
        <v>272.42899999999997</v>
      </c>
      <c r="L436">
        <v>1.5</v>
      </c>
      <c r="M436">
        <v>13618.02</v>
      </c>
      <c r="N436">
        <v>228</v>
      </c>
      <c r="O436" t="s">
        <v>196</v>
      </c>
      <c r="P436" t="s">
        <v>177</v>
      </c>
      <c r="Q436">
        <v>2002</v>
      </c>
      <c r="R436">
        <v>2023</v>
      </c>
      <c r="S436">
        <v>21</v>
      </c>
      <c r="U436">
        <v>0.26781044430065781</v>
      </c>
      <c r="V436">
        <v>3.8035856676676305E-2</v>
      </c>
      <c r="W436">
        <v>1.1671153368845102E-2</v>
      </c>
      <c r="X436">
        <v>0.68131605197886336</v>
      </c>
      <c r="Y436" t="s">
        <v>67</v>
      </c>
      <c r="Z436" t="s">
        <v>68</v>
      </c>
      <c r="AA436">
        <f t="shared" si="144"/>
        <v>3000</v>
      </c>
      <c r="AB436">
        <f t="shared" si="144"/>
        <v>1240</v>
      </c>
      <c r="AC436">
        <f t="shared" si="144"/>
        <v>80</v>
      </c>
      <c r="AD436">
        <f t="shared" si="126"/>
        <v>4320</v>
      </c>
      <c r="AE436">
        <v>300</v>
      </c>
      <c r="AF436">
        <v>124</v>
      </c>
      <c r="AG436">
        <v>8</v>
      </c>
      <c r="AH436">
        <v>432</v>
      </c>
      <c r="AI436">
        <v>7.3132203870903014</v>
      </c>
      <c r="AJ436">
        <v>3.044522437723423</v>
      </c>
      <c r="AK436">
        <f t="shared" si="127"/>
        <v>15.245495435458883</v>
      </c>
      <c r="AL436">
        <f t="shared" si="128"/>
        <v>8.3710106812381557</v>
      </c>
      <c r="AM436">
        <f t="shared" si="129"/>
        <v>7.122866658599083</v>
      </c>
      <c r="AN436">
        <f t="shared" si="130"/>
        <v>8.0063675676502459</v>
      </c>
      <c r="AO436">
        <f t="shared" si="131"/>
        <v>0.69444444444444442</v>
      </c>
      <c r="AP436">
        <f t="shared" si="132"/>
        <v>0.28703703703703703</v>
      </c>
      <c r="AQ436">
        <f t="shared" si="133"/>
        <v>1.8518518518518517E-2</v>
      </c>
      <c r="AR436" t="e">
        <f>+MATCH(O436,'[1]Return t - CEO t - NO'!B165)</f>
        <v>#N/A</v>
      </c>
    </row>
    <row r="437" spans="1:44" x14ac:dyDescent="0.25">
      <c r="A437" t="s">
        <v>199</v>
      </c>
      <c r="B437">
        <v>2020</v>
      </c>
      <c r="C437">
        <v>44196</v>
      </c>
      <c r="D437">
        <v>17541</v>
      </c>
      <c r="E437">
        <f t="shared" si="143"/>
        <v>17541</v>
      </c>
      <c r="F437">
        <f t="shared" si="124"/>
        <v>17541000</v>
      </c>
      <c r="G437">
        <f t="shared" si="125"/>
        <v>16.680051555825916</v>
      </c>
      <c r="H437">
        <v>2852</v>
      </c>
      <c r="I437">
        <v>1304</v>
      </c>
      <c r="J437">
        <v>1207</v>
      </c>
      <c r="K437">
        <v>2116</v>
      </c>
      <c r="L437">
        <v>8.0129999999999999</v>
      </c>
      <c r="M437">
        <v>38140</v>
      </c>
      <c r="N437">
        <v>228</v>
      </c>
      <c r="O437" t="s">
        <v>200</v>
      </c>
      <c r="P437" t="s">
        <v>50</v>
      </c>
      <c r="Q437">
        <v>1936</v>
      </c>
      <c r="R437">
        <v>2023</v>
      </c>
      <c r="S437">
        <v>87</v>
      </c>
      <c r="U437">
        <v>0.42321178120617109</v>
      </c>
      <c r="V437">
        <v>6.881021606521863E-2</v>
      </c>
      <c r="W437">
        <v>3.1646565285789199E-2</v>
      </c>
      <c r="X437">
        <v>0.45722300140252453</v>
      </c>
      <c r="Y437" t="s">
        <v>51</v>
      </c>
      <c r="Z437" t="s">
        <v>47</v>
      </c>
      <c r="AA437">
        <f t="shared" si="144"/>
        <v>4180</v>
      </c>
      <c r="AB437">
        <f t="shared" si="144"/>
        <v>0</v>
      </c>
      <c r="AC437">
        <f t="shared" si="144"/>
        <v>140</v>
      </c>
      <c r="AD437">
        <f t="shared" si="126"/>
        <v>4320</v>
      </c>
      <c r="AE437">
        <v>418</v>
      </c>
      <c r="AF437">
        <v>0</v>
      </c>
      <c r="AG437">
        <v>14</v>
      </c>
      <c r="AH437">
        <v>432</v>
      </c>
      <c r="AI437">
        <v>8.9888205017780702</v>
      </c>
      <c r="AJ437">
        <v>4.4659081186545837</v>
      </c>
      <c r="AK437">
        <f t="shared" si="127"/>
        <v>16.680051555825916</v>
      </c>
      <c r="AL437">
        <f t="shared" si="128"/>
        <v>8.3710106812381557</v>
      </c>
      <c r="AM437" t="e">
        <f t="shared" si="129"/>
        <v>#NUM!</v>
      </c>
      <c r="AN437">
        <f t="shared" si="130"/>
        <v>8.3380665255188013</v>
      </c>
      <c r="AO437">
        <f t="shared" si="131"/>
        <v>0.96759259259259256</v>
      </c>
      <c r="AP437">
        <f t="shared" si="132"/>
        <v>0</v>
      </c>
      <c r="AQ437">
        <f t="shared" si="133"/>
        <v>3.2407407407407406E-2</v>
      </c>
      <c r="AR437" t="e">
        <f>+MATCH(O437,'[1]Return t - CEO t - NO'!B659)</f>
        <v>#N/A</v>
      </c>
    </row>
    <row r="438" spans="1:44" x14ac:dyDescent="0.25">
      <c r="A438" t="s">
        <v>185</v>
      </c>
      <c r="B438">
        <v>2017</v>
      </c>
      <c r="C438">
        <v>43100</v>
      </c>
      <c r="D438">
        <v>2030.924</v>
      </c>
      <c r="E438">
        <f t="shared" si="143"/>
        <v>2030.924</v>
      </c>
      <c r="F438">
        <f t="shared" si="124"/>
        <v>2030924</v>
      </c>
      <c r="G438">
        <f t="shared" si="125"/>
        <v>14.524001419872224</v>
      </c>
      <c r="H438">
        <v>1018.516</v>
      </c>
      <c r="I438">
        <v>427.87299999999999</v>
      </c>
      <c r="J438">
        <v>180.465</v>
      </c>
      <c r="K438">
        <v>216.381</v>
      </c>
      <c r="L438">
        <v>0.45600000000000002</v>
      </c>
      <c r="M438">
        <v>1381.675</v>
      </c>
      <c r="N438">
        <v>228</v>
      </c>
      <c r="O438" t="s">
        <v>186</v>
      </c>
      <c r="P438" t="s">
        <v>50</v>
      </c>
      <c r="Q438">
        <v>1937</v>
      </c>
      <c r="R438">
        <v>2023</v>
      </c>
      <c r="S438">
        <v>86</v>
      </c>
      <c r="U438">
        <v>0.17718425631016108</v>
      </c>
      <c r="V438">
        <v>8.8858568809074098E-2</v>
      </c>
      <c r="W438">
        <v>0.13061320498670093</v>
      </c>
      <c r="X438">
        <v>0.42009452968829158</v>
      </c>
      <c r="Y438" t="s">
        <v>178</v>
      </c>
      <c r="Z438" t="s">
        <v>64</v>
      </c>
      <c r="AA438">
        <f t="shared" si="144"/>
        <v>2970</v>
      </c>
      <c r="AB438">
        <f t="shared" si="144"/>
        <v>1090</v>
      </c>
      <c r="AC438">
        <f t="shared" si="144"/>
        <v>250</v>
      </c>
      <c r="AD438">
        <f t="shared" si="126"/>
        <v>4310</v>
      </c>
      <c r="AE438">
        <v>297</v>
      </c>
      <c r="AF438">
        <v>109</v>
      </c>
      <c r="AG438">
        <v>25</v>
      </c>
      <c r="AH438">
        <v>431</v>
      </c>
      <c r="AI438">
        <v>6.1224928095143865</v>
      </c>
      <c r="AJ438">
        <v>4.4543472962535073</v>
      </c>
      <c r="AK438">
        <f t="shared" si="127"/>
        <v>14.524001419872224</v>
      </c>
      <c r="AL438">
        <f t="shared" si="128"/>
        <v>8.3686931830977933</v>
      </c>
      <c r="AM438">
        <f t="shared" si="129"/>
        <v>6.9939329752231894</v>
      </c>
      <c r="AN438">
        <f t="shared" si="130"/>
        <v>7.9963172317967457</v>
      </c>
      <c r="AO438">
        <f t="shared" si="131"/>
        <v>0.68909512761020886</v>
      </c>
      <c r="AP438">
        <f t="shared" si="132"/>
        <v>0.25290023201856149</v>
      </c>
      <c r="AQ438">
        <f t="shared" si="133"/>
        <v>5.8004640371229696E-2</v>
      </c>
      <c r="AR438" t="e">
        <f>+MATCH(O438,'[1]Return t - CEO t - NO'!B327)</f>
        <v>#N/A</v>
      </c>
    </row>
    <row r="439" spans="1:44" x14ac:dyDescent="0.25">
      <c r="A439" t="s">
        <v>208</v>
      </c>
      <c r="B439">
        <v>2017</v>
      </c>
      <c r="C439">
        <v>43100</v>
      </c>
      <c r="D439">
        <v>2479</v>
      </c>
      <c r="E439">
        <f t="shared" si="143"/>
        <v>2479</v>
      </c>
      <c r="F439">
        <f t="shared" si="124"/>
        <v>2479000</v>
      </c>
      <c r="G439">
        <f t="shared" si="125"/>
        <v>14.723365811017327</v>
      </c>
      <c r="H439">
        <v>1612.279</v>
      </c>
      <c r="I439">
        <v>247.86199999999999</v>
      </c>
      <c r="J439">
        <v>64.59</v>
      </c>
      <c r="K439">
        <v>138.97800000000001</v>
      </c>
      <c r="L439">
        <v>0.77200000000000002</v>
      </c>
      <c r="M439">
        <v>1509.0440000000001</v>
      </c>
      <c r="N439">
        <v>228</v>
      </c>
      <c r="O439" t="s">
        <v>209</v>
      </c>
      <c r="P439" t="s">
        <v>50</v>
      </c>
      <c r="Q439">
        <v>2008</v>
      </c>
      <c r="R439">
        <v>2023</v>
      </c>
      <c r="S439">
        <v>15</v>
      </c>
      <c r="U439">
        <v>4.0061304526077687E-2</v>
      </c>
      <c r="V439">
        <v>2.6054860830980235E-2</v>
      </c>
      <c r="W439">
        <v>4.2801932879359385E-2</v>
      </c>
      <c r="X439">
        <v>0.15373393810872685</v>
      </c>
      <c r="Y439" t="s">
        <v>109</v>
      </c>
      <c r="Z439" t="s">
        <v>110</v>
      </c>
      <c r="AA439">
        <f t="shared" si="144"/>
        <v>2940</v>
      </c>
      <c r="AB439">
        <f t="shared" si="144"/>
        <v>0</v>
      </c>
      <c r="AC439">
        <f t="shared" si="144"/>
        <v>1360</v>
      </c>
      <c r="AD439">
        <f t="shared" si="126"/>
        <v>4300</v>
      </c>
      <c r="AE439">
        <v>294</v>
      </c>
      <c r="AF439">
        <v>0</v>
      </c>
      <c r="AG439">
        <v>136</v>
      </c>
      <c r="AH439">
        <v>430</v>
      </c>
      <c r="AI439">
        <v>6.6489845500247764</v>
      </c>
      <c r="AJ439">
        <v>2.7080502011022101</v>
      </c>
      <c r="AK439">
        <f t="shared" si="127"/>
        <v>14.723365811017327</v>
      </c>
      <c r="AL439">
        <f t="shared" si="128"/>
        <v>8.3663703016816537</v>
      </c>
      <c r="AM439" t="e">
        <f t="shared" si="129"/>
        <v>#NUM!</v>
      </c>
      <c r="AN439">
        <f t="shared" si="130"/>
        <v>7.9861648603327273</v>
      </c>
      <c r="AO439">
        <f t="shared" si="131"/>
        <v>0.68372093023255809</v>
      </c>
      <c r="AP439">
        <f t="shared" si="132"/>
        <v>0</v>
      </c>
      <c r="AQ439">
        <f t="shared" si="133"/>
        <v>0.31627906976744186</v>
      </c>
      <c r="AR439" t="e">
        <f>+MATCH(O439,'[1]Return t - CEO t - NO'!B526)</f>
        <v>#N/A</v>
      </c>
    </row>
    <row r="440" spans="1:44" x14ac:dyDescent="0.25">
      <c r="A440" t="s">
        <v>212</v>
      </c>
      <c r="B440">
        <v>2016</v>
      </c>
      <c r="C440">
        <v>42735</v>
      </c>
      <c r="D440">
        <v>279.517</v>
      </c>
      <c r="E440">
        <f t="shared" si="143"/>
        <v>279.517</v>
      </c>
      <c r="F440">
        <f t="shared" si="124"/>
        <v>279517</v>
      </c>
      <c r="G440">
        <f t="shared" si="125"/>
        <v>12.540818392625686</v>
      </c>
      <c r="H440">
        <v>186.61099999999999</v>
      </c>
      <c r="I440">
        <v>1E-3</v>
      </c>
      <c r="J440">
        <v>17.902999999999999</v>
      </c>
      <c r="K440">
        <v>21.956</v>
      </c>
      <c r="L440">
        <v>0.157</v>
      </c>
      <c r="M440">
        <v>394.03100000000001</v>
      </c>
      <c r="N440">
        <v>228</v>
      </c>
      <c r="O440" t="s">
        <v>213</v>
      </c>
      <c r="P440" t="s">
        <v>50</v>
      </c>
      <c r="Q440">
        <v>1969</v>
      </c>
      <c r="R440">
        <v>2023</v>
      </c>
      <c r="S440">
        <v>54</v>
      </c>
      <c r="U440">
        <v>9.5937538515950285E-2</v>
      </c>
      <c r="V440">
        <v>6.4049771570244385E-2</v>
      </c>
      <c r="W440">
        <v>4.5435511419152294E-2</v>
      </c>
      <c r="X440">
        <v>5.3587409102357314E-6</v>
      </c>
      <c r="Y440" t="s">
        <v>128</v>
      </c>
      <c r="Z440" t="s">
        <v>129</v>
      </c>
      <c r="AA440">
        <f t="shared" si="144"/>
        <v>2340</v>
      </c>
      <c r="AB440">
        <f t="shared" si="144"/>
        <v>0</v>
      </c>
      <c r="AC440">
        <f t="shared" si="144"/>
        <v>1960</v>
      </c>
      <c r="AD440">
        <f t="shared" si="126"/>
        <v>4300</v>
      </c>
      <c r="AE440">
        <v>234</v>
      </c>
      <c r="AF440">
        <v>0</v>
      </c>
      <c r="AG440">
        <v>196</v>
      </c>
      <c r="AH440">
        <v>430</v>
      </c>
      <c r="AI440">
        <v>5.0562458053483077</v>
      </c>
      <c r="AJ440">
        <v>3.9889840465642745</v>
      </c>
      <c r="AK440">
        <f t="shared" si="127"/>
        <v>12.540818392625686</v>
      </c>
      <c r="AL440">
        <f t="shared" si="128"/>
        <v>8.3663703016816537</v>
      </c>
      <c r="AM440" t="e">
        <f t="shared" si="129"/>
        <v>#NUM!</v>
      </c>
      <c r="AN440">
        <f t="shared" si="130"/>
        <v>7.7579062083517467</v>
      </c>
      <c r="AO440">
        <f t="shared" si="131"/>
        <v>0.54418604651162794</v>
      </c>
      <c r="AP440">
        <f t="shared" si="132"/>
        <v>0</v>
      </c>
      <c r="AQ440">
        <f t="shared" si="133"/>
        <v>0.45581395348837211</v>
      </c>
      <c r="AR440" t="e">
        <f>+MATCH(O440,'[1]Return t - CEO t - NO'!B671)</f>
        <v>#N/A</v>
      </c>
    </row>
    <row r="441" spans="1:44" x14ac:dyDescent="0.25">
      <c r="A441" t="s">
        <v>103</v>
      </c>
      <c r="B441">
        <v>2019</v>
      </c>
      <c r="C441">
        <v>43830</v>
      </c>
      <c r="D441">
        <v>1480.2</v>
      </c>
      <c r="E441">
        <f>+D441*[1]Valuta!$D$9</f>
        <v>13051.811520000001</v>
      </c>
      <c r="F441">
        <f t="shared" si="124"/>
        <v>13051811.520000001</v>
      </c>
      <c r="G441">
        <f t="shared" si="125"/>
        <v>16.384437495892335</v>
      </c>
      <c r="H441">
        <v>2.4</v>
      </c>
      <c r="I441">
        <v>76.7</v>
      </c>
      <c r="J441">
        <v>3.4</v>
      </c>
      <c r="K441">
        <v>96.9</v>
      </c>
      <c r="L441">
        <v>0.15</v>
      </c>
      <c r="M441">
        <v>192</v>
      </c>
      <c r="N441">
        <v>228</v>
      </c>
      <c r="O441" t="s">
        <v>104</v>
      </c>
      <c r="P441" t="s">
        <v>45</v>
      </c>
      <c r="Q441">
        <v>1997</v>
      </c>
      <c r="R441">
        <v>2023</v>
      </c>
      <c r="S441">
        <v>26</v>
      </c>
      <c r="U441">
        <v>1.4166666666666667</v>
      </c>
      <c r="V441">
        <v>2.2969868936630186E-3</v>
      </c>
      <c r="W441">
        <v>1.7708333333333333E-2</v>
      </c>
      <c r="X441">
        <v>31.958333333333336</v>
      </c>
      <c r="Y441" t="s">
        <v>71</v>
      </c>
      <c r="Z441" t="s">
        <v>72</v>
      </c>
      <c r="AA441" s="1">
        <f>+AE441*[1]Valuta!$D$9</f>
        <v>3694.5744000000004</v>
      </c>
      <c r="AB441" s="1">
        <f>+AF441*[1]Valuta!$D$9</f>
        <v>123.44640000000001</v>
      </c>
      <c r="AC441" s="1">
        <f>+AG441*[1]Valuta!$D$9</f>
        <v>476.15040000000005</v>
      </c>
      <c r="AD441" s="1">
        <f t="shared" si="126"/>
        <v>4294.1712000000007</v>
      </c>
      <c r="AE441">
        <v>419</v>
      </c>
      <c r="AF441">
        <v>14</v>
      </c>
      <c r="AG441">
        <v>54</v>
      </c>
      <c r="AH441">
        <v>487</v>
      </c>
      <c r="AI441">
        <v>5.0106352940962555</v>
      </c>
      <c r="AJ441">
        <v>3.2580965380214821</v>
      </c>
      <c r="AK441">
        <f t="shared" si="127"/>
        <v>16.384437495892335</v>
      </c>
      <c r="AL441">
        <f t="shared" si="128"/>
        <v>8.3650138472294238</v>
      </c>
      <c r="AM441">
        <f t="shared" si="129"/>
        <v>4.8158070537620929</v>
      </c>
      <c r="AN441">
        <f t="shared" si="130"/>
        <v>8.2146206440689724</v>
      </c>
      <c r="AO441">
        <f t="shared" si="131"/>
        <v>0.86036960985626276</v>
      </c>
      <c r="AP441">
        <f t="shared" si="132"/>
        <v>2.8747433264887063E-2</v>
      </c>
      <c r="AQ441">
        <f t="shared" si="133"/>
        <v>0.11088295687885009</v>
      </c>
      <c r="AR441" t="e">
        <f>+MATCH(O441,'[1]Return t - CEO t - NO'!B532)</f>
        <v>#N/A</v>
      </c>
    </row>
    <row r="442" spans="1:44" x14ac:dyDescent="0.25">
      <c r="A442" t="s">
        <v>152</v>
      </c>
      <c r="B442">
        <v>2016</v>
      </c>
      <c r="C442">
        <v>42735</v>
      </c>
      <c r="D442">
        <v>889.38599999999997</v>
      </c>
      <c r="E442">
        <f>+D442*[1]Valuta!$D$6</f>
        <v>7689.2756015999994</v>
      </c>
      <c r="F442">
        <f t="shared" si="124"/>
        <v>7689275.6015999997</v>
      </c>
      <c r="G442">
        <f t="shared" si="125"/>
        <v>15.855337136992707</v>
      </c>
      <c r="H442">
        <v>195.642</v>
      </c>
      <c r="I442">
        <v>636.03399999999999</v>
      </c>
      <c r="J442">
        <v>50.783999999999999</v>
      </c>
      <c r="K442">
        <v>85.12</v>
      </c>
      <c r="L442">
        <v>3.0000000000000001E-3</v>
      </c>
      <c r="M442">
        <v>88.042000000000002</v>
      </c>
      <c r="N442">
        <v>228</v>
      </c>
      <c r="O442" t="s">
        <v>153</v>
      </c>
      <c r="P442" t="s">
        <v>45</v>
      </c>
      <c r="Q442">
        <v>1996</v>
      </c>
      <c r="R442">
        <v>2023</v>
      </c>
      <c r="S442">
        <v>27</v>
      </c>
      <c r="U442">
        <v>0.25957616462722727</v>
      </c>
      <c r="V442">
        <v>5.7100066787649006E-2</v>
      </c>
      <c r="W442">
        <v>0.57681561073124188</v>
      </c>
      <c r="X442">
        <v>3.2510094969382854</v>
      </c>
      <c r="Y442" t="s">
        <v>46</v>
      </c>
      <c r="Z442" t="s">
        <v>47</v>
      </c>
      <c r="AA442" s="1">
        <f>+AE442*[1]Valuta!$D$6</f>
        <v>2610.9712</v>
      </c>
      <c r="AB442" s="1">
        <f>+AF442*[1]Valuta!$D$6</f>
        <v>1538.9168</v>
      </c>
      <c r="AC442" s="1">
        <f>+AG442*[1]Valuta!$D$6</f>
        <v>138.3296</v>
      </c>
      <c r="AD442" s="1">
        <f t="shared" si="126"/>
        <v>4288.2175999999999</v>
      </c>
      <c r="AE442">
        <v>302</v>
      </c>
      <c r="AF442">
        <v>178</v>
      </c>
      <c r="AG442">
        <v>16</v>
      </c>
      <c r="AH442">
        <v>496</v>
      </c>
      <c r="AI442">
        <v>1.0986122886681098</v>
      </c>
      <c r="AJ442">
        <v>3.2958368660043291</v>
      </c>
      <c r="AK442">
        <f t="shared" si="127"/>
        <v>15.855337136992707</v>
      </c>
      <c r="AL442">
        <f t="shared" si="128"/>
        <v>8.3636264477317468</v>
      </c>
      <c r="AM442">
        <f t="shared" si="129"/>
        <v>7.338834071298904</v>
      </c>
      <c r="AN442">
        <f t="shared" si="130"/>
        <v>7.8674775383816886</v>
      </c>
      <c r="AO442">
        <f t="shared" si="131"/>
        <v>0.6088709677419355</v>
      </c>
      <c r="AP442">
        <f t="shared" si="132"/>
        <v>0.3588709677419355</v>
      </c>
      <c r="AQ442">
        <f t="shared" si="133"/>
        <v>3.2258064516129031E-2</v>
      </c>
      <c r="AR442">
        <f>+MATCH(O442,'[1]Return t - CEO t - NO'!B72)</f>
        <v>1</v>
      </c>
    </row>
    <row r="443" spans="1:44" x14ac:dyDescent="0.25">
      <c r="A443" s="3" t="s">
        <v>152</v>
      </c>
      <c r="B443" s="3">
        <v>2017</v>
      </c>
      <c r="C443">
        <v>43100</v>
      </c>
      <c r="D443">
        <v>847.12900000000002</v>
      </c>
      <c r="E443">
        <f>+D443*[1]Valuta!$D$7</f>
        <v>6981.2748019000001</v>
      </c>
      <c r="F443">
        <f t="shared" si="124"/>
        <v>6981274.8019000003</v>
      </c>
      <c r="G443">
        <f t="shared" si="125"/>
        <v>15.75874209443792</v>
      </c>
      <c r="H443">
        <v>186.87200000000001</v>
      </c>
      <c r="I443">
        <v>600.06700000000001</v>
      </c>
      <c r="J443">
        <v>50.978999999999999</v>
      </c>
      <c r="K443">
        <v>84.832999999999998</v>
      </c>
      <c r="L443">
        <v>3.0000000000000001E-3</v>
      </c>
      <c r="M443">
        <v>87.801000000000002</v>
      </c>
      <c r="N443">
        <v>228</v>
      </c>
      <c r="O443" s="3" t="s">
        <v>153</v>
      </c>
      <c r="P443" s="3" t="s">
        <v>45</v>
      </c>
      <c r="Q443">
        <v>1996</v>
      </c>
      <c r="R443">
        <v>2023</v>
      </c>
      <c r="S443">
        <v>27</v>
      </c>
      <c r="U443">
        <v>0.27280170384006164</v>
      </c>
      <c r="V443">
        <v>6.0178556040461365E-2</v>
      </c>
      <c r="W443">
        <v>0.58061981070830626</v>
      </c>
      <c r="X443">
        <v>3.2111124191960272</v>
      </c>
      <c r="Y443" t="s">
        <v>46</v>
      </c>
      <c r="Z443" t="s">
        <v>47</v>
      </c>
      <c r="AA443" s="4">
        <f>+AE443*[1]Valuta!D7</f>
        <v>2834.9384</v>
      </c>
      <c r="AB443" s="4">
        <f>+AF443*[1]Valuta!D7</f>
        <v>1326.8171</v>
      </c>
      <c r="AC443" s="4">
        <f>+AG443*[1]Valuta!D7</f>
        <v>98.893199999999993</v>
      </c>
      <c r="AD443" s="4">
        <f t="shared" si="126"/>
        <v>4260.6487000000006</v>
      </c>
      <c r="AE443" s="3">
        <v>344</v>
      </c>
      <c r="AF443" s="3">
        <v>161</v>
      </c>
      <c r="AG443" s="3">
        <v>12</v>
      </c>
      <c r="AH443" s="3">
        <v>517</v>
      </c>
      <c r="AI443" s="3">
        <v>1.0986122886681098</v>
      </c>
      <c r="AJ443" s="3">
        <v>3.2958368660043291</v>
      </c>
      <c r="AK443" s="3">
        <f t="shared" si="127"/>
        <v>15.75874209443792</v>
      </c>
      <c r="AL443" s="3">
        <f t="shared" si="128"/>
        <v>8.3571767046657559</v>
      </c>
      <c r="AM443" s="3">
        <f t="shared" si="129"/>
        <v>7.1905381951417899</v>
      </c>
      <c r="AN443" s="3">
        <f t="shared" si="130"/>
        <v>7.9497754875307258</v>
      </c>
      <c r="AO443" s="3">
        <f t="shared" si="131"/>
        <v>0.66537717601547375</v>
      </c>
      <c r="AP443" s="3">
        <f t="shared" si="132"/>
        <v>0.31141199226305605</v>
      </c>
      <c r="AQ443" s="3">
        <f t="shared" si="133"/>
        <v>2.3210831721470013E-2</v>
      </c>
      <c r="AR443" s="3">
        <f>+MATCH(O443,'[1]Return t - CEO t - NO'!B71)</f>
        <v>1</v>
      </c>
    </row>
    <row r="444" spans="1:44" x14ac:dyDescent="0.25">
      <c r="A444" t="s">
        <v>228</v>
      </c>
      <c r="B444">
        <v>2020</v>
      </c>
      <c r="C444">
        <v>44196</v>
      </c>
      <c r="D444">
        <v>19477.758999999998</v>
      </c>
      <c r="E444">
        <f>+D444</f>
        <v>19477.758999999998</v>
      </c>
      <c r="F444">
        <f t="shared" si="124"/>
        <v>19477759</v>
      </c>
      <c r="G444">
        <f t="shared" si="125"/>
        <v>16.78478380849317</v>
      </c>
      <c r="H444">
        <v>3535.8310000000001</v>
      </c>
      <c r="I444">
        <v>5205.2979999999998</v>
      </c>
      <c r="J444">
        <v>791.23699999999997</v>
      </c>
      <c r="K444">
        <v>800.66499999999996</v>
      </c>
      <c r="L444">
        <v>5.1999999999999998E-2</v>
      </c>
      <c r="M444">
        <v>980.60699999999997</v>
      </c>
      <c r="N444">
        <v>228</v>
      </c>
      <c r="O444" t="s">
        <v>229</v>
      </c>
      <c r="P444" t="s">
        <v>50</v>
      </c>
      <c r="Q444">
        <v>2007</v>
      </c>
      <c r="R444">
        <v>2023</v>
      </c>
      <c r="S444">
        <v>16</v>
      </c>
      <c r="U444">
        <v>0.223776815124931</v>
      </c>
      <c r="V444">
        <v>4.0622589077110978E-2</v>
      </c>
      <c r="W444">
        <v>0.80688491923879802</v>
      </c>
      <c r="X444">
        <v>1.4721568989015594</v>
      </c>
      <c r="Y444" t="s">
        <v>83</v>
      </c>
      <c r="Z444" t="s">
        <v>84</v>
      </c>
      <c r="AA444">
        <f>+AE444*10</f>
        <v>2830</v>
      </c>
      <c r="AB444">
        <f>+AF444*10</f>
        <v>1210</v>
      </c>
      <c r="AC444">
        <f>+AG444*10</f>
        <v>210</v>
      </c>
      <c r="AD444">
        <f t="shared" si="126"/>
        <v>4250</v>
      </c>
      <c r="AE444">
        <v>283</v>
      </c>
      <c r="AF444">
        <v>121</v>
      </c>
      <c r="AG444">
        <v>21</v>
      </c>
      <c r="AH444">
        <v>425</v>
      </c>
      <c r="AI444">
        <v>3.9512437185814275</v>
      </c>
      <c r="AJ444">
        <v>2.7725887222397811</v>
      </c>
      <c r="AK444">
        <f t="shared" si="127"/>
        <v>16.78478380849317</v>
      </c>
      <c r="AL444">
        <f t="shared" si="128"/>
        <v>8.3546742619184631</v>
      </c>
      <c r="AM444">
        <f t="shared" si="129"/>
        <v>7.0983756385907864</v>
      </c>
      <c r="AN444">
        <f t="shared" si="130"/>
        <v>7.9480319906372836</v>
      </c>
      <c r="AO444">
        <f t="shared" si="131"/>
        <v>0.66588235294117648</v>
      </c>
      <c r="AP444">
        <f t="shared" si="132"/>
        <v>0.2847058823529412</v>
      </c>
      <c r="AQ444">
        <f t="shared" si="133"/>
        <v>4.9411764705882349E-2</v>
      </c>
      <c r="AR444" t="e">
        <f>+MATCH(O444,'[1]Return t - CEO t - NO'!B491)</f>
        <v>#N/A</v>
      </c>
    </row>
    <row r="445" spans="1:44" x14ac:dyDescent="0.25">
      <c r="A445" t="s">
        <v>152</v>
      </c>
      <c r="B445">
        <v>2019</v>
      </c>
      <c r="C445">
        <v>43830</v>
      </c>
      <c r="D445">
        <v>752.35799999999995</v>
      </c>
      <c r="E445">
        <f>+D445*[1]Valuta!$D$9</f>
        <v>6633.9919007999997</v>
      </c>
      <c r="F445">
        <f t="shared" si="124"/>
        <v>6633991.9007999999</v>
      </c>
      <c r="G445">
        <f t="shared" si="125"/>
        <v>15.707717277626164</v>
      </c>
      <c r="H445">
        <v>164.971</v>
      </c>
      <c r="I445">
        <v>522.64300000000003</v>
      </c>
      <c r="J445">
        <v>50.819000000000003</v>
      </c>
      <c r="K445">
        <v>84.679000000000002</v>
      </c>
      <c r="L445">
        <v>3.0000000000000001E-3</v>
      </c>
      <c r="M445">
        <v>87.804000000000002</v>
      </c>
      <c r="N445">
        <v>228</v>
      </c>
      <c r="O445" t="s">
        <v>153</v>
      </c>
      <c r="P445" t="s">
        <v>45</v>
      </c>
      <c r="Q445">
        <v>1996</v>
      </c>
      <c r="R445">
        <v>2023</v>
      </c>
      <c r="S445">
        <v>27</v>
      </c>
      <c r="U445">
        <v>0.308048081177904</v>
      </c>
      <c r="V445">
        <v>6.7546301096020792E-2</v>
      </c>
      <c r="W445">
        <v>0.57877773222176665</v>
      </c>
      <c r="X445">
        <v>3.1680901491777345</v>
      </c>
      <c r="Y445" t="s">
        <v>46</v>
      </c>
      <c r="Z445" t="s">
        <v>47</v>
      </c>
      <c r="AA445" s="1">
        <f>+AE445*[1]Valuta!$D$9</f>
        <v>3024.4368000000004</v>
      </c>
      <c r="AB445" s="1">
        <f>+AF445*[1]Valuta!$D$9</f>
        <v>1128.6528000000001</v>
      </c>
      <c r="AC445" s="1">
        <f>+AG445*[1]Valuta!$D$9</f>
        <v>88.176000000000002</v>
      </c>
      <c r="AD445" s="1">
        <f t="shared" si="126"/>
        <v>4241.2656000000006</v>
      </c>
      <c r="AE445">
        <v>343</v>
      </c>
      <c r="AF445">
        <v>128</v>
      </c>
      <c r="AG445">
        <v>10</v>
      </c>
      <c r="AH445">
        <v>481</v>
      </c>
      <c r="AI445">
        <v>1.0986122886681098</v>
      </c>
      <c r="AJ445">
        <v>3.2958368660043291</v>
      </c>
      <c r="AK445">
        <f t="shared" si="127"/>
        <v>15.707717277626164</v>
      </c>
      <c r="AL445">
        <f t="shared" si="128"/>
        <v>8.3526169942525943</v>
      </c>
      <c r="AM445">
        <f t="shared" si="129"/>
        <v>7.028779988066451</v>
      </c>
      <c r="AN445">
        <f t="shared" si="130"/>
        <v>8.0144801713127745</v>
      </c>
      <c r="AO445">
        <f t="shared" si="131"/>
        <v>0.71309771309771308</v>
      </c>
      <c r="AP445">
        <f t="shared" si="132"/>
        <v>0.26611226611226607</v>
      </c>
      <c r="AQ445">
        <f t="shared" si="133"/>
        <v>2.0790020790020788E-2</v>
      </c>
      <c r="AR445">
        <f>+MATCH(O445,'[1]Return t - CEO t - NO'!B69)</f>
        <v>1</v>
      </c>
    </row>
    <row r="446" spans="1:44" x14ac:dyDescent="0.25">
      <c r="A446" t="s">
        <v>59</v>
      </c>
      <c r="B446">
        <v>2019</v>
      </c>
      <c r="C446">
        <v>43830</v>
      </c>
      <c r="D446">
        <v>2430.6729999999998</v>
      </c>
      <c r="E446">
        <f t="shared" ref="E446:E451" si="145">+D446</f>
        <v>2430.6729999999998</v>
      </c>
      <c r="F446">
        <f t="shared" si="124"/>
        <v>2430673</v>
      </c>
      <c r="G446">
        <f t="shared" si="125"/>
        <v>14.703678731704359</v>
      </c>
      <c r="H446">
        <v>1846.6179999999999</v>
      </c>
      <c r="I446">
        <v>119.967</v>
      </c>
      <c r="J446">
        <v>-253.59399999999999</v>
      </c>
      <c r="K446">
        <v>-178.09399999999999</v>
      </c>
      <c r="L446">
        <v>0.31</v>
      </c>
      <c r="M446">
        <v>519.05100000000004</v>
      </c>
      <c r="N446">
        <v>228</v>
      </c>
      <c r="O446" t="s">
        <v>60</v>
      </c>
      <c r="P446" t="s">
        <v>50</v>
      </c>
      <c r="Q446">
        <v>1927</v>
      </c>
      <c r="R446">
        <v>2023</v>
      </c>
      <c r="S446">
        <v>96</v>
      </c>
      <c r="U446">
        <v>-0.13732888989493225</v>
      </c>
      <c r="V446">
        <v>-0.10433077587976664</v>
      </c>
      <c r="W446">
        <v>-0.48857241388611133</v>
      </c>
      <c r="X446">
        <v>6.4965791517249377E-2</v>
      </c>
      <c r="Y446" t="s">
        <v>51</v>
      </c>
      <c r="Z446" t="s">
        <v>47</v>
      </c>
      <c r="AA446">
        <f t="shared" ref="AA446:AC451" si="146">+AE446*10</f>
        <v>2720</v>
      </c>
      <c r="AB446">
        <f t="shared" si="146"/>
        <v>790</v>
      </c>
      <c r="AC446">
        <f t="shared" si="146"/>
        <v>720</v>
      </c>
      <c r="AD446">
        <f t="shared" si="126"/>
        <v>4230</v>
      </c>
      <c r="AE446">
        <v>272</v>
      </c>
      <c r="AF446">
        <v>79</v>
      </c>
      <c r="AG446">
        <v>72</v>
      </c>
      <c r="AH446">
        <v>423</v>
      </c>
      <c r="AI446">
        <v>5.7365722974791922</v>
      </c>
      <c r="AJ446">
        <v>4.5643481914678361</v>
      </c>
      <c r="AK446">
        <f t="shared" si="127"/>
        <v>14.703678731704359</v>
      </c>
      <c r="AL446">
        <f t="shared" si="128"/>
        <v>8.3499572720403243</v>
      </c>
      <c r="AM446">
        <f t="shared" si="129"/>
        <v>6.6720329454610674</v>
      </c>
      <c r="AN446">
        <f t="shared" si="130"/>
        <v>7.9083871592900428</v>
      </c>
      <c r="AO446">
        <f t="shared" si="131"/>
        <v>0.64302600472813243</v>
      </c>
      <c r="AP446">
        <f t="shared" si="132"/>
        <v>0.1867612293144208</v>
      </c>
      <c r="AQ446">
        <f t="shared" si="133"/>
        <v>0.1702127659574468</v>
      </c>
      <c r="AR446" t="e">
        <f>+MATCH(O446,'[1]Return t - CEO t - NO'!B405)</f>
        <v>#N/A</v>
      </c>
    </row>
    <row r="447" spans="1:44" x14ac:dyDescent="0.25">
      <c r="A447" t="s">
        <v>203</v>
      </c>
      <c r="B447">
        <v>2016</v>
      </c>
      <c r="C447">
        <v>42735</v>
      </c>
      <c r="D447">
        <v>1381.579</v>
      </c>
      <c r="E447">
        <f t="shared" si="145"/>
        <v>1381.579</v>
      </c>
      <c r="F447">
        <f t="shared" si="124"/>
        <v>1381579</v>
      </c>
      <c r="G447">
        <f t="shared" si="125"/>
        <v>14.138737605930704</v>
      </c>
      <c r="H447">
        <v>507.52</v>
      </c>
      <c r="I447">
        <v>55.994</v>
      </c>
      <c r="J447">
        <v>180.66900000000001</v>
      </c>
      <c r="K447">
        <v>223.874</v>
      </c>
      <c r="L447">
        <v>2.3439999999999999</v>
      </c>
      <c r="M447">
        <v>2604.6210000000001</v>
      </c>
      <c r="N447">
        <v>228</v>
      </c>
      <c r="O447" t="s">
        <v>204</v>
      </c>
      <c r="P447" t="s">
        <v>50</v>
      </c>
      <c r="Q447">
        <v>1908</v>
      </c>
      <c r="R447">
        <v>2023</v>
      </c>
      <c r="S447">
        <v>115</v>
      </c>
      <c r="U447">
        <v>0.35598400063051705</v>
      </c>
      <c r="V447">
        <v>0.13076993787543095</v>
      </c>
      <c r="W447">
        <v>6.9364794340520175E-2</v>
      </c>
      <c r="X447">
        <v>0.11032865699873896</v>
      </c>
      <c r="Y447" t="s">
        <v>205</v>
      </c>
      <c r="Z447" t="s">
        <v>47</v>
      </c>
      <c r="AA447">
        <f t="shared" si="146"/>
        <v>3210</v>
      </c>
      <c r="AB447">
        <f t="shared" si="146"/>
        <v>780</v>
      </c>
      <c r="AC447">
        <f t="shared" si="146"/>
        <v>220</v>
      </c>
      <c r="AD447">
        <f t="shared" si="126"/>
        <v>4210</v>
      </c>
      <c r="AE447">
        <v>321</v>
      </c>
      <c r="AF447">
        <v>78</v>
      </c>
      <c r="AG447">
        <v>22</v>
      </c>
      <c r="AH447">
        <v>421</v>
      </c>
      <c r="AI447">
        <v>7.759614150696903</v>
      </c>
      <c r="AJ447">
        <v>4.7449321283632502</v>
      </c>
      <c r="AK447">
        <f t="shared" si="127"/>
        <v>14.138737605930704</v>
      </c>
      <c r="AL447">
        <f t="shared" si="128"/>
        <v>8.3452179266764279</v>
      </c>
      <c r="AM447">
        <f t="shared" si="129"/>
        <v>6.6592939196836376</v>
      </c>
      <c r="AN447">
        <f t="shared" si="130"/>
        <v>8.0740262161240608</v>
      </c>
      <c r="AO447">
        <f t="shared" si="131"/>
        <v>0.76247030878859856</v>
      </c>
      <c r="AP447">
        <f t="shared" si="132"/>
        <v>0.18527315914489312</v>
      </c>
      <c r="AQ447">
        <f t="shared" si="133"/>
        <v>5.2256532066508314E-2</v>
      </c>
      <c r="AR447" t="e">
        <f>+MATCH(O447,'[1]Return t - CEO t - NO'!B384)</f>
        <v>#N/A</v>
      </c>
    </row>
    <row r="448" spans="1:44" x14ac:dyDescent="0.25">
      <c r="A448" t="s">
        <v>220</v>
      </c>
      <c r="B448">
        <v>2020</v>
      </c>
      <c r="C448">
        <v>44196</v>
      </c>
      <c r="D448">
        <v>260.03800000000001</v>
      </c>
      <c r="E448">
        <f t="shared" si="145"/>
        <v>260.03800000000001</v>
      </c>
      <c r="F448">
        <f t="shared" si="124"/>
        <v>260038</v>
      </c>
      <c r="G448">
        <f t="shared" si="125"/>
        <v>12.468583053164386</v>
      </c>
      <c r="H448">
        <v>129.48599999999999</v>
      </c>
      <c r="I448">
        <v>21.712</v>
      </c>
      <c r="J448">
        <v>-4.9249999999999998</v>
      </c>
      <c r="K448">
        <v>-1.266</v>
      </c>
      <c r="L448">
        <v>2.5999999999999999E-2</v>
      </c>
      <c r="M448">
        <v>209.87700000000001</v>
      </c>
      <c r="N448">
        <v>228</v>
      </c>
      <c r="O448" t="s">
        <v>221</v>
      </c>
      <c r="P448" t="s">
        <v>50</v>
      </c>
      <c r="Q448">
        <v>2002</v>
      </c>
      <c r="R448">
        <v>2023</v>
      </c>
      <c r="S448">
        <v>21</v>
      </c>
      <c r="U448">
        <v>-3.8034999922771574E-2</v>
      </c>
      <c r="V448">
        <v>-1.8939539605749928E-2</v>
      </c>
      <c r="W448">
        <v>-2.3466125397256486E-2</v>
      </c>
      <c r="X448">
        <v>0.16767835905039929</v>
      </c>
      <c r="Y448" t="s">
        <v>128</v>
      </c>
      <c r="Z448" t="s">
        <v>129</v>
      </c>
      <c r="AA448">
        <f t="shared" si="146"/>
        <v>2140</v>
      </c>
      <c r="AB448">
        <f t="shared" si="146"/>
        <v>1050</v>
      </c>
      <c r="AC448">
        <f t="shared" si="146"/>
        <v>1020</v>
      </c>
      <c r="AD448">
        <f t="shared" si="126"/>
        <v>4210</v>
      </c>
      <c r="AE448">
        <v>214</v>
      </c>
      <c r="AF448">
        <v>105</v>
      </c>
      <c r="AG448">
        <v>102</v>
      </c>
      <c r="AH448">
        <v>421</v>
      </c>
      <c r="AI448">
        <v>3.2580965380214821</v>
      </c>
      <c r="AJ448">
        <v>3.044522437723423</v>
      </c>
      <c r="AK448">
        <f t="shared" si="127"/>
        <v>12.468583053164386</v>
      </c>
      <c r="AL448">
        <f t="shared" si="128"/>
        <v>8.3452179266764279</v>
      </c>
      <c r="AM448">
        <f t="shared" si="129"/>
        <v>6.956545443151569</v>
      </c>
      <c r="AN448">
        <f t="shared" si="130"/>
        <v>7.6685611080158971</v>
      </c>
      <c r="AO448">
        <f t="shared" si="131"/>
        <v>0.50831353919239908</v>
      </c>
      <c r="AP448">
        <f t="shared" si="132"/>
        <v>0.24940617577197149</v>
      </c>
      <c r="AQ448">
        <f t="shared" si="133"/>
        <v>0.24228028503562946</v>
      </c>
      <c r="AR448" t="e">
        <f>+MATCH(O448,'[1]Return t - CEO t - NO'!B388)</f>
        <v>#N/A</v>
      </c>
    </row>
    <row r="449" spans="1:44" x14ac:dyDescent="0.25">
      <c r="A449" t="s">
        <v>156</v>
      </c>
      <c r="B449">
        <v>2017</v>
      </c>
      <c r="C449">
        <v>43100</v>
      </c>
      <c r="D449">
        <v>1662.797</v>
      </c>
      <c r="E449">
        <f t="shared" si="145"/>
        <v>1662.797</v>
      </c>
      <c r="F449">
        <f t="shared" si="124"/>
        <v>1662797</v>
      </c>
      <c r="G449">
        <f t="shared" si="125"/>
        <v>14.324011682173282</v>
      </c>
      <c r="H449">
        <v>499.90699999999998</v>
      </c>
      <c r="I449">
        <v>350.87400000000002</v>
      </c>
      <c r="J449">
        <v>157.13</v>
      </c>
      <c r="K449">
        <v>223.88399999999999</v>
      </c>
      <c r="L449">
        <v>0.95599999999999996</v>
      </c>
      <c r="M449">
        <v>2073.241</v>
      </c>
      <c r="N449">
        <v>228</v>
      </c>
      <c r="O449" t="s">
        <v>157</v>
      </c>
      <c r="P449" t="s">
        <v>50</v>
      </c>
      <c r="Q449">
        <v>2006</v>
      </c>
      <c r="R449">
        <v>2023</v>
      </c>
      <c r="S449">
        <v>17</v>
      </c>
      <c r="T449">
        <v>39031</v>
      </c>
      <c r="U449">
        <v>0.31431846323416157</v>
      </c>
      <c r="V449">
        <v>9.4497404072776167E-2</v>
      </c>
      <c r="W449">
        <v>7.5789548827174452E-2</v>
      </c>
      <c r="X449">
        <v>0.70187854941019034</v>
      </c>
      <c r="Y449" t="s">
        <v>51</v>
      </c>
      <c r="Z449" t="s">
        <v>47</v>
      </c>
      <c r="AA449">
        <f t="shared" si="146"/>
        <v>2340</v>
      </c>
      <c r="AB449">
        <f t="shared" si="146"/>
        <v>1640</v>
      </c>
      <c r="AC449">
        <f t="shared" si="146"/>
        <v>210</v>
      </c>
      <c r="AD449">
        <f t="shared" si="126"/>
        <v>4190</v>
      </c>
      <c r="AE449">
        <v>234</v>
      </c>
      <c r="AF449">
        <v>164</v>
      </c>
      <c r="AG449">
        <v>21</v>
      </c>
      <c r="AH449">
        <v>419</v>
      </c>
      <c r="AI449">
        <v>6.8627579130514009</v>
      </c>
      <c r="AJ449">
        <v>2.8332133440562162</v>
      </c>
      <c r="AK449">
        <f t="shared" si="127"/>
        <v>14.324011682173282</v>
      </c>
      <c r="AL449">
        <f t="shared" si="128"/>
        <v>8.3404560129161833</v>
      </c>
      <c r="AM449">
        <f t="shared" si="129"/>
        <v>7.4024515208182438</v>
      </c>
      <c r="AN449">
        <f t="shared" si="130"/>
        <v>7.7579062083517467</v>
      </c>
      <c r="AO449">
        <f t="shared" si="131"/>
        <v>0.55847255369928406</v>
      </c>
      <c r="AP449">
        <f t="shared" si="132"/>
        <v>0.39140811455847258</v>
      </c>
      <c r="AQ449">
        <f t="shared" si="133"/>
        <v>5.0119331742243436E-2</v>
      </c>
      <c r="AR449">
        <f>+MATCH(O449,'[1]Return t - CEO t - NO'!B63)</f>
        <v>1</v>
      </c>
    </row>
    <row r="450" spans="1:44" x14ac:dyDescent="0.25">
      <c r="A450" t="s">
        <v>48</v>
      </c>
      <c r="B450">
        <v>2020</v>
      </c>
      <c r="C450">
        <v>44196</v>
      </c>
      <c r="D450">
        <v>5867</v>
      </c>
      <c r="E450">
        <f t="shared" si="145"/>
        <v>5867</v>
      </c>
      <c r="F450">
        <f t="shared" ref="F450:F513" si="147">+E450*1000</f>
        <v>5867000</v>
      </c>
      <c r="G450">
        <f t="shared" ref="G450:G513" si="148">+LN(F450)</f>
        <v>15.584853987907996</v>
      </c>
      <c r="H450">
        <v>2729</v>
      </c>
      <c r="I450">
        <v>1437</v>
      </c>
      <c r="J450">
        <v>-9</v>
      </c>
      <c r="K450">
        <v>264</v>
      </c>
      <c r="L450">
        <v>1.9750000000000001</v>
      </c>
      <c r="M450">
        <v>6449</v>
      </c>
      <c r="N450">
        <v>228</v>
      </c>
      <c r="O450" t="s">
        <v>49</v>
      </c>
      <c r="P450" t="s">
        <v>50</v>
      </c>
      <c r="Q450">
        <v>1995</v>
      </c>
      <c r="R450">
        <v>2023</v>
      </c>
      <c r="S450">
        <v>28</v>
      </c>
      <c r="U450">
        <v>-3.2979113228288749E-3</v>
      </c>
      <c r="V450">
        <v>-1.5340037497869438E-3</v>
      </c>
      <c r="W450">
        <v>-1.3955652039075825E-3</v>
      </c>
      <c r="X450">
        <v>0.52656650787834369</v>
      </c>
      <c r="Y450" t="s">
        <v>51</v>
      </c>
      <c r="Z450" t="s">
        <v>47</v>
      </c>
      <c r="AA450">
        <f t="shared" si="146"/>
        <v>4000</v>
      </c>
      <c r="AB450">
        <f t="shared" si="146"/>
        <v>180</v>
      </c>
      <c r="AC450">
        <f t="shared" si="146"/>
        <v>10</v>
      </c>
      <c r="AD450">
        <f t="shared" ref="AD450:AD513" si="149">+SUM(AA450:AC450)</f>
        <v>4190</v>
      </c>
      <c r="AE450">
        <v>400</v>
      </c>
      <c r="AF450">
        <v>18</v>
      </c>
      <c r="AG450">
        <v>1</v>
      </c>
      <c r="AH450">
        <v>419</v>
      </c>
      <c r="AI450">
        <v>7.5883236773352225</v>
      </c>
      <c r="AJ450">
        <v>3.3322045101752038</v>
      </c>
      <c r="AK450">
        <f t="shared" ref="AK450:AK513" si="150">+G450</f>
        <v>15.584853987907996</v>
      </c>
      <c r="AL450">
        <f t="shared" ref="AL450:AL513" si="151">+LN(AD450)</f>
        <v>8.3404560129161833</v>
      </c>
      <c r="AM450">
        <f t="shared" ref="AM450:AM513" si="152">+LN(AB450)</f>
        <v>5.1929568508902104</v>
      </c>
      <c r="AN450">
        <f t="shared" ref="AN450:AN513" si="153">+LN(AA450)</f>
        <v>8.2940496401020276</v>
      </c>
      <c r="AO450">
        <f t="shared" ref="AO450:AO513" si="154">+AA450/AD450</f>
        <v>0.95465393794749398</v>
      </c>
      <c r="AP450">
        <f t="shared" ref="AP450:AP513" si="155">+AB450/AD450</f>
        <v>4.2959427207637228E-2</v>
      </c>
      <c r="AQ450">
        <f t="shared" ref="AQ450:AQ513" si="156">+AC450/AD450</f>
        <v>2.3866348448687352E-3</v>
      </c>
      <c r="AR450" t="e">
        <f>+MATCH(O450,'[1]Return t - CEO t - NO'!B436)</f>
        <v>#N/A</v>
      </c>
    </row>
    <row r="451" spans="1:44" x14ac:dyDescent="0.25">
      <c r="A451" t="s">
        <v>212</v>
      </c>
      <c r="B451">
        <v>2021</v>
      </c>
      <c r="C451">
        <v>44561</v>
      </c>
      <c r="D451">
        <v>333.14699999999999</v>
      </c>
      <c r="E451">
        <f t="shared" si="145"/>
        <v>333.14699999999999</v>
      </c>
      <c r="F451">
        <f t="shared" si="147"/>
        <v>333147</v>
      </c>
      <c r="G451">
        <f t="shared" si="148"/>
        <v>12.716339112997414</v>
      </c>
      <c r="H451">
        <v>275.76799999999997</v>
      </c>
      <c r="I451">
        <v>0.51200000000000001</v>
      </c>
      <c r="J451">
        <v>33.25</v>
      </c>
      <c r="K451">
        <v>43.859000000000002</v>
      </c>
      <c r="L451">
        <v>7.3999999999999996E-2</v>
      </c>
      <c r="M451">
        <v>275.81200000000001</v>
      </c>
      <c r="N451">
        <v>228</v>
      </c>
      <c r="O451" t="s">
        <v>213</v>
      </c>
      <c r="P451" t="s">
        <v>50</v>
      </c>
      <c r="Q451">
        <v>1969</v>
      </c>
      <c r="R451">
        <v>2023</v>
      </c>
      <c r="S451">
        <v>54</v>
      </c>
      <c r="U451">
        <v>0.12057236517652521</v>
      </c>
      <c r="V451">
        <v>9.9805791437413513E-2</v>
      </c>
      <c r="W451">
        <v>0.12055313039316636</v>
      </c>
      <c r="X451">
        <v>1.8566331118911551E-3</v>
      </c>
      <c r="Y451" t="s">
        <v>128</v>
      </c>
      <c r="Z451" t="s">
        <v>129</v>
      </c>
      <c r="AA451">
        <f t="shared" si="146"/>
        <v>2570</v>
      </c>
      <c r="AB451">
        <f t="shared" si="146"/>
        <v>1000</v>
      </c>
      <c r="AC451">
        <f t="shared" si="146"/>
        <v>620</v>
      </c>
      <c r="AD451">
        <f t="shared" si="149"/>
        <v>4190</v>
      </c>
      <c r="AE451">
        <v>257</v>
      </c>
      <c r="AF451">
        <v>100</v>
      </c>
      <c r="AG451">
        <v>62</v>
      </c>
      <c r="AH451">
        <v>419</v>
      </c>
      <c r="AI451">
        <v>4.3040650932041702</v>
      </c>
      <c r="AJ451">
        <v>3.9889840465642745</v>
      </c>
      <c r="AK451">
        <f t="shared" si="150"/>
        <v>12.716339112997414</v>
      </c>
      <c r="AL451">
        <f t="shared" si="151"/>
        <v>8.3404560129161833</v>
      </c>
      <c r="AM451">
        <f t="shared" si="152"/>
        <v>6.9077552789821368</v>
      </c>
      <c r="AN451">
        <f t="shared" si="153"/>
        <v>7.8516611778892651</v>
      </c>
      <c r="AO451">
        <f t="shared" si="154"/>
        <v>0.61336515513126488</v>
      </c>
      <c r="AP451">
        <f t="shared" si="155"/>
        <v>0.2386634844868735</v>
      </c>
      <c r="AQ451">
        <f t="shared" si="156"/>
        <v>0.14797136038186157</v>
      </c>
      <c r="AR451" t="e">
        <f>+MATCH(O451,'[1]Return t - CEO t - NO'!B666)</f>
        <v>#N/A</v>
      </c>
    </row>
    <row r="452" spans="1:44" x14ac:dyDescent="0.25">
      <c r="A452" t="s">
        <v>218</v>
      </c>
      <c r="B452">
        <v>2015</v>
      </c>
      <c r="C452">
        <v>42369</v>
      </c>
      <c r="D452">
        <v>165.124</v>
      </c>
      <c r="E452">
        <f>+D452*[1]Valuta!$D$5</f>
        <v>1452.8600263999999</v>
      </c>
      <c r="F452">
        <f t="shared" si="147"/>
        <v>1452860.0263999999</v>
      </c>
      <c r="G452">
        <f t="shared" si="148"/>
        <v>14.18904460370689</v>
      </c>
      <c r="H452">
        <v>77.97</v>
      </c>
      <c r="I452">
        <v>30.847999999999999</v>
      </c>
      <c r="J452">
        <v>-22.219000000000001</v>
      </c>
      <c r="K452">
        <v>-0.90900000000000003</v>
      </c>
      <c r="L452">
        <v>0.23899999999999999</v>
      </c>
      <c r="M452">
        <v>81.14</v>
      </c>
      <c r="N452">
        <v>228</v>
      </c>
      <c r="O452" t="s">
        <v>219</v>
      </c>
      <c r="P452" t="s">
        <v>45</v>
      </c>
      <c r="Q452">
        <v>2002</v>
      </c>
      <c r="R452">
        <v>2023</v>
      </c>
      <c r="S452">
        <v>21</v>
      </c>
      <c r="T452">
        <v>39171</v>
      </c>
      <c r="U452">
        <v>-0.28496857765807365</v>
      </c>
      <c r="V452">
        <v>-0.13455948257067418</v>
      </c>
      <c r="W452">
        <v>-0.27383534631501111</v>
      </c>
      <c r="X452">
        <v>0.39563934846735921</v>
      </c>
      <c r="Y452" t="s">
        <v>71</v>
      </c>
      <c r="Z452" t="s">
        <v>72</v>
      </c>
      <c r="AA452" s="1">
        <f>+AE452*[1]Valuta!$D$5</f>
        <v>3906.5784000000003</v>
      </c>
      <c r="AB452" s="1">
        <f>+AF452*[1]Valuta!$D$5</f>
        <v>123.18040000000001</v>
      </c>
      <c r="AC452" s="1">
        <f>+AG452*[1]Valuta!$D$5</f>
        <v>149.5762</v>
      </c>
      <c r="AD452" s="1">
        <f t="shared" si="149"/>
        <v>4179.3350000000009</v>
      </c>
      <c r="AE452">
        <v>444</v>
      </c>
      <c r="AF452">
        <v>14</v>
      </c>
      <c r="AG452">
        <v>17</v>
      </c>
      <c r="AH452">
        <v>475</v>
      </c>
      <c r="AI452">
        <v>5.476463551931511</v>
      </c>
      <c r="AJ452">
        <v>3.044522437723423</v>
      </c>
      <c r="AK452">
        <f t="shared" si="150"/>
        <v>14.18904460370689</v>
      </c>
      <c r="AL452">
        <f t="shared" si="151"/>
        <v>8.3379074219534104</v>
      </c>
      <c r="AM452">
        <f t="shared" si="152"/>
        <v>4.8136499475340271</v>
      </c>
      <c r="AN452">
        <f t="shared" si="153"/>
        <v>8.2704171803509929</v>
      </c>
      <c r="AO452">
        <f t="shared" si="154"/>
        <v>0.93473684210526298</v>
      </c>
      <c r="AP452">
        <f t="shared" si="155"/>
        <v>2.9473684210526312E-2</v>
      </c>
      <c r="AQ452">
        <f t="shared" si="156"/>
        <v>3.5789473684210517E-2</v>
      </c>
      <c r="AR452" t="e">
        <f>+MATCH(O452,'[1]Return t - CEO t - NO'!B209)</f>
        <v>#N/A</v>
      </c>
    </row>
    <row r="453" spans="1:44" x14ac:dyDescent="0.25">
      <c r="A453" t="s">
        <v>210</v>
      </c>
      <c r="B453">
        <v>2022</v>
      </c>
      <c r="C453">
        <v>44926</v>
      </c>
      <c r="D453">
        <v>2362.5790000000002</v>
      </c>
      <c r="E453">
        <f>+D453</f>
        <v>2362.5790000000002</v>
      </c>
      <c r="F453">
        <f t="shared" si="147"/>
        <v>2362579</v>
      </c>
      <c r="G453">
        <f t="shared" si="148"/>
        <v>14.675264376944398</v>
      </c>
      <c r="H453">
        <v>926.22</v>
      </c>
      <c r="I453">
        <v>484.37299999999999</v>
      </c>
      <c r="J453">
        <v>57.996000000000002</v>
      </c>
      <c r="K453">
        <v>327.56200000000001</v>
      </c>
      <c r="L453">
        <v>1.855</v>
      </c>
      <c r="M453">
        <v>2677.91</v>
      </c>
      <c r="N453">
        <v>228</v>
      </c>
      <c r="O453" t="s">
        <v>211</v>
      </c>
      <c r="P453" t="s">
        <v>50</v>
      </c>
      <c r="Q453">
        <v>1925</v>
      </c>
      <c r="R453">
        <v>2023</v>
      </c>
      <c r="S453">
        <v>98</v>
      </c>
      <c r="U453">
        <v>6.2615793224072042E-2</v>
      </c>
      <c r="V453">
        <v>2.4547750572573444E-2</v>
      </c>
      <c r="W453">
        <v>2.165718788159423E-2</v>
      </c>
      <c r="X453">
        <v>0.52295674893653776</v>
      </c>
      <c r="Y453" t="s">
        <v>178</v>
      </c>
      <c r="Z453" t="s">
        <v>64</v>
      </c>
      <c r="AA453">
        <f t="shared" ref="AA453:AC455" si="157">+AE453*10</f>
        <v>3600</v>
      </c>
      <c r="AB453">
        <f t="shared" si="157"/>
        <v>150</v>
      </c>
      <c r="AC453">
        <f t="shared" si="157"/>
        <v>420</v>
      </c>
      <c r="AD453">
        <f t="shared" si="149"/>
        <v>4170</v>
      </c>
      <c r="AE453">
        <v>360</v>
      </c>
      <c r="AF453">
        <v>15</v>
      </c>
      <c r="AG453">
        <v>42</v>
      </c>
      <c r="AH453">
        <v>417</v>
      </c>
      <c r="AI453">
        <v>7.5256399750415355</v>
      </c>
      <c r="AJ453">
        <v>4.5849674786705723</v>
      </c>
      <c r="AK453">
        <f t="shared" si="150"/>
        <v>14.675264376944398</v>
      </c>
      <c r="AL453">
        <f t="shared" si="151"/>
        <v>8.3356713147928474</v>
      </c>
      <c r="AM453">
        <f t="shared" si="152"/>
        <v>5.0106352940962555</v>
      </c>
      <c r="AN453">
        <f t="shared" si="153"/>
        <v>8.1886891244442008</v>
      </c>
      <c r="AO453">
        <f t="shared" si="154"/>
        <v>0.86330935251798557</v>
      </c>
      <c r="AP453">
        <f t="shared" si="155"/>
        <v>3.5971223021582732E-2</v>
      </c>
      <c r="AQ453">
        <f t="shared" si="156"/>
        <v>0.10071942446043165</v>
      </c>
      <c r="AR453" t="e">
        <f>+MATCH(O453,'[1]Return t - CEO t - NO'!B274)</f>
        <v>#N/A</v>
      </c>
    </row>
    <row r="454" spans="1:44" x14ac:dyDescent="0.25">
      <c r="A454" t="s">
        <v>232</v>
      </c>
      <c r="B454">
        <v>2019</v>
      </c>
      <c r="C454">
        <v>43830</v>
      </c>
      <c r="D454">
        <v>456.90699999999998</v>
      </c>
      <c r="E454">
        <f>+D454</f>
        <v>456.90699999999998</v>
      </c>
      <c r="F454">
        <f t="shared" si="147"/>
        <v>456907</v>
      </c>
      <c r="G454">
        <f t="shared" si="148"/>
        <v>13.032235148073093</v>
      </c>
      <c r="H454">
        <v>296.95499999999998</v>
      </c>
      <c r="I454">
        <v>50.441000000000003</v>
      </c>
      <c r="J454">
        <v>-144.82499999999999</v>
      </c>
      <c r="K454">
        <v>-140.79900000000001</v>
      </c>
      <c r="L454">
        <v>0.02</v>
      </c>
      <c r="M454">
        <v>2251</v>
      </c>
      <c r="N454">
        <v>228</v>
      </c>
      <c r="O454" t="s">
        <v>233</v>
      </c>
      <c r="P454" t="s">
        <v>50</v>
      </c>
      <c r="Q454">
        <v>2010</v>
      </c>
      <c r="R454">
        <v>2023</v>
      </c>
      <c r="S454">
        <v>13</v>
      </c>
      <c r="U454">
        <v>-0.48770015658938221</v>
      </c>
      <c r="V454">
        <v>-0.31696822329270508</v>
      </c>
      <c r="W454">
        <v>-6.4338071968014207E-2</v>
      </c>
      <c r="X454">
        <v>0.16986075331279152</v>
      </c>
      <c r="Y454" t="s">
        <v>128</v>
      </c>
      <c r="Z454" t="s">
        <v>129</v>
      </c>
      <c r="AA454">
        <f t="shared" si="157"/>
        <v>2730</v>
      </c>
      <c r="AB454">
        <f t="shared" si="157"/>
        <v>680</v>
      </c>
      <c r="AC454">
        <f t="shared" si="157"/>
        <v>750</v>
      </c>
      <c r="AD454">
        <f t="shared" si="149"/>
        <v>4160</v>
      </c>
      <c r="AE454">
        <v>273</v>
      </c>
      <c r="AF454">
        <v>68</v>
      </c>
      <c r="AG454">
        <v>75</v>
      </c>
      <c r="AH454">
        <v>416</v>
      </c>
      <c r="AI454">
        <v>2.9957322735539909</v>
      </c>
      <c r="AJ454">
        <v>2.5649493574615367</v>
      </c>
      <c r="AK454">
        <f t="shared" si="150"/>
        <v>13.032235148073093</v>
      </c>
      <c r="AL454">
        <f t="shared" si="151"/>
        <v>8.3332703532553083</v>
      </c>
      <c r="AM454">
        <f t="shared" si="152"/>
        <v>6.522092798170152</v>
      </c>
      <c r="AN454">
        <f t="shared" si="153"/>
        <v>7.9120568881790057</v>
      </c>
      <c r="AO454">
        <f t="shared" si="154"/>
        <v>0.65625</v>
      </c>
      <c r="AP454">
        <f t="shared" si="155"/>
        <v>0.16346153846153846</v>
      </c>
      <c r="AQ454">
        <f t="shared" si="156"/>
        <v>0.18028846153846154</v>
      </c>
      <c r="AR454" t="e">
        <f>+MATCH(O454,'[1]Return t - CEO t - NO'!B157)</f>
        <v>#N/A</v>
      </c>
    </row>
    <row r="455" spans="1:44" x14ac:dyDescent="0.25">
      <c r="A455" t="s">
        <v>216</v>
      </c>
      <c r="B455">
        <v>2021</v>
      </c>
      <c r="C455">
        <v>44561</v>
      </c>
      <c r="D455">
        <v>1713.7329999999999</v>
      </c>
      <c r="E455">
        <f>+D455</f>
        <v>1713.7329999999999</v>
      </c>
      <c r="F455">
        <f t="shared" si="147"/>
        <v>1713733</v>
      </c>
      <c r="G455">
        <f t="shared" si="148"/>
        <v>14.354184590042866</v>
      </c>
      <c r="H455">
        <v>1213.222</v>
      </c>
      <c r="I455">
        <v>0.85299999999999998</v>
      </c>
      <c r="J455">
        <v>-23.21</v>
      </c>
      <c r="K455">
        <v>-21.466000000000001</v>
      </c>
      <c r="L455">
        <v>8.9999999999999993E-3</v>
      </c>
      <c r="M455">
        <v>177.911</v>
      </c>
      <c r="N455">
        <v>228</v>
      </c>
      <c r="O455" t="s">
        <v>217</v>
      </c>
      <c r="P455" t="s">
        <v>50</v>
      </c>
      <c r="Q455">
        <v>1981</v>
      </c>
      <c r="R455">
        <v>2023</v>
      </c>
      <c r="S455">
        <v>42</v>
      </c>
      <c r="U455">
        <v>-1.9130876294692976E-2</v>
      </c>
      <c r="V455">
        <v>-1.3543533327537022E-2</v>
      </c>
      <c r="W455">
        <v>-0.1304584876708017</v>
      </c>
      <c r="X455">
        <v>7.030864920022881E-4</v>
      </c>
      <c r="Y455" t="s">
        <v>46</v>
      </c>
      <c r="Z455" t="s">
        <v>47</v>
      </c>
      <c r="AA455">
        <f t="shared" si="157"/>
        <v>3760</v>
      </c>
      <c r="AB455">
        <f t="shared" si="157"/>
        <v>0</v>
      </c>
      <c r="AC455">
        <f t="shared" si="157"/>
        <v>400</v>
      </c>
      <c r="AD455">
        <f t="shared" si="149"/>
        <v>4160</v>
      </c>
      <c r="AE455">
        <v>376</v>
      </c>
      <c r="AF455">
        <v>0</v>
      </c>
      <c r="AG455">
        <v>40</v>
      </c>
      <c r="AH455">
        <v>416</v>
      </c>
      <c r="AI455">
        <v>2.1972245773362196</v>
      </c>
      <c r="AJ455">
        <v>3.7376696182833684</v>
      </c>
      <c r="AK455">
        <f t="shared" si="150"/>
        <v>14.354184590042866</v>
      </c>
      <c r="AL455">
        <f t="shared" si="151"/>
        <v>8.3332703532553083</v>
      </c>
      <c r="AM455" t="e">
        <f t="shared" si="152"/>
        <v>#NUM!</v>
      </c>
      <c r="AN455">
        <f t="shared" si="153"/>
        <v>8.2321742363839405</v>
      </c>
      <c r="AO455">
        <f t="shared" si="154"/>
        <v>0.90384615384615385</v>
      </c>
      <c r="AP455">
        <f t="shared" si="155"/>
        <v>0</v>
      </c>
      <c r="AQ455">
        <f t="shared" si="156"/>
        <v>9.6153846153846159E-2</v>
      </c>
      <c r="AR455" t="e">
        <f>+MATCH(O455,'[1]Return t - CEO t - NO'!B251)</f>
        <v>#N/A</v>
      </c>
    </row>
    <row r="456" spans="1:44" x14ac:dyDescent="0.25">
      <c r="A456" t="s">
        <v>103</v>
      </c>
      <c r="B456">
        <v>2020</v>
      </c>
      <c r="C456">
        <v>44196</v>
      </c>
      <c r="D456">
        <v>587.70000000000005</v>
      </c>
      <c r="E456">
        <f>+D456*[1]Valuta!$D$10</f>
        <v>5017.4887500000004</v>
      </c>
      <c r="F456">
        <f t="shared" si="147"/>
        <v>5017488.75</v>
      </c>
      <c r="G456">
        <f t="shared" si="148"/>
        <v>15.428440117497651</v>
      </c>
      <c r="H456">
        <v>-948.5</v>
      </c>
      <c r="I456">
        <v>78.7</v>
      </c>
      <c r="J456">
        <v>-53.6</v>
      </c>
      <c r="K456">
        <v>-9.1</v>
      </c>
      <c r="L456">
        <v>9.9000000000000005E-2</v>
      </c>
      <c r="M456">
        <v>54.3</v>
      </c>
      <c r="N456">
        <v>228</v>
      </c>
      <c r="O456" t="s">
        <v>104</v>
      </c>
      <c r="P456" t="s">
        <v>45</v>
      </c>
      <c r="Q456">
        <v>1997</v>
      </c>
      <c r="R456">
        <v>2023</v>
      </c>
      <c r="S456">
        <v>26</v>
      </c>
      <c r="U456">
        <v>5.6510279388508174E-2</v>
      </c>
      <c r="V456">
        <v>-9.1202994725199923E-2</v>
      </c>
      <c r="W456">
        <v>-0.98710865561694294</v>
      </c>
      <c r="X456">
        <v>-8.2973115445440171E-2</v>
      </c>
      <c r="Y456" t="s">
        <v>71</v>
      </c>
      <c r="Z456" t="s">
        <v>72</v>
      </c>
      <c r="AA456" s="1">
        <f>+AE456*[1]Valuta!$D$10</f>
        <v>2851.5250000000001</v>
      </c>
      <c r="AB456" s="1">
        <f>+AF456*[1]Valuta!$D$10</f>
        <v>853.75</v>
      </c>
      <c r="AC456" s="1">
        <f>+AG456*[1]Valuta!$D$10</f>
        <v>435.41249999999997</v>
      </c>
      <c r="AD456" s="1">
        <f t="shared" si="149"/>
        <v>4140.6875</v>
      </c>
      <c r="AE456">
        <v>334</v>
      </c>
      <c r="AF456">
        <v>100</v>
      </c>
      <c r="AG456">
        <v>51</v>
      </c>
      <c r="AH456">
        <v>485</v>
      </c>
      <c r="AI456">
        <v>4.5951198501345898</v>
      </c>
      <c r="AJ456">
        <v>3.2580965380214821</v>
      </c>
      <c r="AK456">
        <f t="shared" si="150"/>
        <v>15.428440117497651</v>
      </c>
      <c r="AL456">
        <f t="shared" si="151"/>
        <v>8.3286171158343922</v>
      </c>
      <c r="AM456">
        <f t="shared" si="152"/>
        <v>6.7496384108849998</v>
      </c>
      <c r="AN456">
        <f t="shared" si="153"/>
        <v>7.9556092178736089</v>
      </c>
      <c r="AO456">
        <f t="shared" si="154"/>
        <v>0.68865979381443299</v>
      </c>
      <c r="AP456">
        <f t="shared" si="155"/>
        <v>0.20618556701030927</v>
      </c>
      <c r="AQ456">
        <f t="shared" si="156"/>
        <v>0.10515463917525772</v>
      </c>
      <c r="AR456" t="e">
        <f>+MATCH(O456,'[1]Return t - CEO t - NO'!B531)</f>
        <v>#N/A</v>
      </c>
    </row>
    <row r="457" spans="1:44" x14ac:dyDescent="0.25">
      <c r="A457" t="s">
        <v>195</v>
      </c>
      <c r="B457">
        <v>2018</v>
      </c>
      <c r="C457">
        <v>43465</v>
      </c>
      <c r="D457">
        <v>3435.2370000000001</v>
      </c>
      <c r="E457">
        <f t="shared" ref="E457:E470" si="158">+D457</f>
        <v>3435.2370000000001</v>
      </c>
      <c r="F457">
        <f t="shared" si="147"/>
        <v>3435237</v>
      </c>
      <c r="G457">
        <f t="shared" si="148"/>
        <v>15.049596476891685</v>
      </c>
      <c r="H457">
        <v>590.89</v>
      </c>
      <c r="I457">
        <v>446.55799999999999</v>
      </c>
      <c r="J457">
        <v>108.401</v>
      </c>
      <c r="K457">
        <v>184.88</v>
      </c>
      <c r="L457">
        <v>1.3</v>
      </c>
      <c r="M457">
        <v>9047.5259999999998</v>
      </c>
      <c r="N457">
        <v>228</v>
      </c>
      <c r="O457" t="s">
        <v>196</v>
      </c>
      <c r="P457" t="s">
        <v>177</v>
      </c>
      <c r="Q457">
        <v>2002</v>
      </c>
      <c r="R457">
        <v>2023</v>
      </c>
      <c r="S457">
        <v>21</v>
      </c>
      <c r="U457">
        <v>0.18345377312190086</v>
      </c>
      <c r="V457">
        <v>3.1555610282492881E-2</v>
      </c>
      <c r="W457">
        <v>1.1981286375966203E-2</v>
      </c>
      <c r="X457">
        <v>0.75573795461084126</v>
      </c>
      <c r="Y457" t="s">
        <v>67</v>
      </c>
      <c r="Z457" t="s">
        <v>68</v>
      </c>
      <c r="AA457">
        <f t="shared" ref="AA457:AC470" si="159">+AE457*10</f>
        <v>2400</v>
      </c>
      <c r="AB457">
        <f t="shared" si="159"/>
        <v>1660</v>
      </c>
      <c r="AC457">
        <f t="shared" si="159"/>
        <v>80</v>
      </c>
      <c r="AD457">
        <f t="shared" si="149"/>
        <v>4140</v>
      </c>
      <c r="AE457">
        <v>240</v>
      </c>
      <c r="AF457">
        <v>166</v>
      </c>
      <c r="AG457">
        <v>8</v>
      </c>
      <c r="AH457">
        <v>414</v>
      </c>
      <c r="AI457">
        <v>7.1701195434496281</v>
      </c>
      <c r="AJ457">
        <v>3.044522437723423</v>
      </c>
      <c r="AK457">
        <f t="shared" si="150"/>
        <v>15.049596476891685</v>
      </c>
      <c r="AL457">
        <f t="shared" si="151"/>
        <v>8.3284510668193601</v>
      </c>
      <c r="AM457">
        <f t="shared" si="152"/>
        <v>7.4145728813505887</v>
      </c>
      <c r="AN457">
        <f t="shared" si="153"/>
        <v>7.7832240163360371</v>
      </c>
      <c r="AO457">
        <f t="shared" si="154"/>
        <v>0.57971014492753625</v>
      </c>
      <c r="AP457">
        <f t="shared" si="155"/>
        <v>0.40096618357487923</v>
      </c>
      <c r="AQ457">
        <f t="shared" si="156"/>
        <v>1.932367149758454E-2</v>
      </c>
      <c r="AR457" t="e">
        <f>+MATCH(O457,'[1]Return t - CEO t - NO'!B166)</f>
        <v>#N/A</v>
      </c>
    </row>
    <row r="458" spans="1:44" x14ac:dyDescent="0.25">
      <c r="A458" t="s">
        <v>234</v>
      </c>
      <c r="B458">
        <v>2022</v>
      </c>
      <c r="C458">
        <v>44926</v>
      </c>
      <c r="D458">
        <v>985.64</v>
      </c>
      <c r="E458">
        <f t="shared" si="158"/>
        <v>985.64</v>
      </c>
      <c r="F458">
        <f t="shared" si="147"/>
        <v>985640</v>
      </c>
      <c r="G458">
        <f t="shared" si="148"/>
        <v>13.801046455353452</v>
      </c>
      <c r="H458">
        <v>507.20699999999999</v>
      </c>
      <c r="I458">
        <v>67.513000000000005</v>
      </c>
      <c r="J458">
        <v>37.345999999999997</v>
      </c>
      <c r="K458">
        <v>75.539000000000001</v>
      </c>
      <c r="L458">
        <v>0.5</v>
      </c>
      <c r="M458">
        <v>1372.3920000000001</v>
      </c>
      <c r="N458">
        <v>228</v>
      </c>
      <c r="O458" t="s">
        <v>235</v>
      </c>
      <c r="P458" t="s">
        <v>50</v>
      </c>
      <c r="Q458">
        <v>2000</v>
      </c>
      <c r="R458">
        <v>2023</v>
      </c>
      <c r="S458">
        <v>23</v>
      </c>
      <c r="U458">
        <v>7.3630687273637779E-2</v>
      </c>
      <c r="V458">
        <v>3.7890101862749076E-2</v>
      </c>
      <c r="W458">
        <v>2.7212341663314852E-2</v>
      </c>
      <c r="X458">
        <v>0.13310739007939559</v>
      </c>
      <c r="Y458" t="s">
        <v>98</v>
      </c>
      <c r="Z458" t="s">
        <v>68</v>
      </c>
      <c r="AA458">
        <f t="shared" si="159"/>
        <v>2930</v>
      </c>
      <c r="AB458">
        <f t="shared" si="159"/>
        <v>860</v>
      </c>
      <c r="AC458">
        <f t="shared" si="159"/>
        <v>350</v>
      </c>
      <c r="AD458">
        <f t="shared" si="149"/>
        <v>4140</v>
      </c>
      <c r="AE458">
        <v>293</v>
      </c>
      <c r="AF458">
        <v>86</v>
      </c>
      <c r="AG458">
        <v>35</v>
      </c>
      <c r="AH458">
        <v>414</v>
      </c>
      <c r="AI458">
        <v>6.2146080984221914</v>
      </c>
      <c r="AJ458">
        <v>3.1354942159291497</v>
      </c>
      <c r="AK458">
        <f t="shared" si="150"/>
        <v>13.801046455353452</v>
      </c>
      <c r="AL458">
        <f t="shared" si="151"/>
        <v>8.3284510668193601</v>
      </c>
      <c r="AM458">
        <f t="shared" si="152"/>
        <v>6.7569323892475532</v>
      </c>
      <c r="AN458">
        <f t="shared" si="153"/>
        <v>7.9827577020111127</v>
      </c>
      <c r="AO458">
        <f t="shared" si="154"/>
        <v>0.70772946859903385</v>
      </c>
      <c r="AP458">
        <f t="shared" si="155"/>
        <v>0.20772946859903382</v>
      </c>
      <c r="AQ458">
        <f t="shared" si="156"/>
        <v>8.4541062801932368E-2</v>
      </c>
      <c r="AR458" t="e">
        <f>+MATCH(O458,'[1]Return t - CEO t - NO'!B633)</f>
        <v>#N/A</v>
      </c>
    </row>
    <row r="459" spans="1:44" x14ac:dyDescent="0.25">
      <c r="A459" t="s">
        <v>212</v>
      </c>
      <c r="B459">
        <v>2022</v>
      </c>
      <c r="C459">
        <v>44926</v>
      </c>
      <c r="D459">
        <v>407.21300000000002</v>
      </c>
      <c r="E459">
        <f t="shared" si="158"/>
        <v>407.21300000000002</v>
      </c>
      <c r="F459">
        <f t="shared" si="147"/>
        <v>407213</v>
      </c>
      <c r="G459">
        <f t="shared" si="148"/>
        <v>12.917091669052658</v>
      </c>
      <c r="H459">
        <v>273.26299999999998</v>
      </c>
      <c r="I459">
        <v>2.956</v>
      </c>
      <c r="J459">
        <v>-6.0960000000000001</v>
      </c>
      <c r="K459">
        <v>6.1840000000000002</v>
      </c>
      <c r="L459">
        <v>7.6999999999999999E-2</v>
      </c>
      <c r="M459">
        <v>287.67500000000001</v>
      </c>
      <c r="N459">
        <v>228</v>
      </c>
      <c r="O459" t="s">
        <v>213</v>
      </c>
      <c r="P459" t="s">
        <v>50</v>
      </c>
      <c r="Q459">
        <v>1969</v>
      </c>
      <c r="R459">
        <v>2023</v>
      </c>
      <c r="S459">
        <v>54</v>
      </c>
      <c r="U459">
        <v>-2.2308179299795436E-2</v>
      </c>
      <c r="V459">
        <v>-1.497005252779258E-2</v>
      </c>
      <c r="W459">
        <v>-2.1190579647171286E-2</v>
      </c>
      <c r="X459">
        <v>1.0817417652591095E-2</v>
      </c>
      <c r="Y459" t="s">
        <v>128</v>
      </c>
      <c r="Z459" t="s">
        <v>129</v>
      </c>
      <c r="AA459">
        <f t="shared" si="159"/>
        <v>2670</v>
      </c>
      <c r="AB459">
        <f t="shared" si="159"/>
        <v>860</v>
      </c>
      <c r="AC459">
        <f t="shared" si="159"/>
        <v>610</v>
      </c>
      <c r="AD459">
        <f t="shared" si="149"/>
        <v>4140</v>
      </c>
      <c r="AE459">
        <v>267</v>
      </c>
      <c r="AF459">
        <v>86</v>
      </c>
      <c r="AG459">
        <v>61</v>
      </c>
      <c r="AH459">
        <v>414</v>
      </c>
      <c r="AI459">
        <v>4.3438054218536841</v>
      </c>
      <c r="AJ459">
        <v>3.9889840465642745</v>
      </c>
      <c r="AK459">
        <f t="shared" si="150"/>
        <v>12.917091669052658</v>
      </c>
      <c r="AL459">
        <f t="shared" si="151"/>
        <v>8.3284510668193601</v>
      </c>
      <c r="AM459">
        <f t="shared" si="152"/>
        <v>6.7569323892475532</v>
      </c>
      <c r="AN459">
        <f t="shared" si="153"/>
        <v>7.8898337513942955</v>
      </c>
      <c r="AO459">
        <f t="shared" si="154"/>
        <v>0.64492753623188404</v>
      </c>
      <c r="AP459">
        <f t="shared" si="155"/>
        <v>0.20772946859903382</v>
      </c>
      <c r="AQ459">
        <f t="shared" si="156"/>
        <v>0.14734299516908211</v>
      </c>
      <c r="AR459" t="e">
        <f>+MATCH(O459,'[1]Return t - CEO t - NO'!B665)</f>
        <v>#N/A</v>
      </c>
    </row>
    <row r="460" spans="1:44" x14ac:dyDescent="0.25">
      <c r="A460" t="s">
        <v>201</v>
      </c>
      <c r="B460">
        <v>2022</v>
      </c>
      <c r="C460">
        <v>44926</v>
      </c>
      <c r="D460">
        <v>11528</v>
      </c>
      <c r="E460">
        <f t="shared" si="158"/>
        <v>11528</v>
      </c>
      <c r="F460">
        <f t="shared" si="147"/>
        <v>11528000</v>
      </c>
      <c r="G460">
        <f t="shared" si="148"/>
        <v>16.260289416661497</v>
      </c>
      <c r="H460">
        <v>1953.3</v>
      </c>
      <c r="I460">
        <v>65</v>
      </c>
      <c r="J460">
        <v>207.9</v>
      </c>
      <c r="K460">
        <v>287</v>
      </c>
      <c r="L460">
        <v>8.6999999999999994E-2</v>
      </c>
      <c r="M460">
        <v>914.5</v>
      </c>
      <c r="N460">
        <v>228</v>
      </c>
      <c r="O460" t="s">
        <v>202</v>
      </c>
      <c r="P460" t="s">
        <v>50</v>
      </c>
      <c r="Q460">
        <v>2012</v>
      </c>
      <c r="R460">
        <v>2023</v>
      </c>
      <c r="S460">
        <v>11</v>
      </c>
      <c r="U460">
        <v>0.10643526340039933</v>
      </c>
      <c r="V460">
        <v>1.803435114503817E-2</v>
      </c>
      <c r="W460">
        <v>0.22733734281027884</v>
      </c>
      <c r="X460">
        <v>3.3277018379153228E-2</v>
      </c>
      <c r="Y460" t="s">
        <v>83</v>
      </c>
      <c r="Z460" t="s">
        <v>84</v>
      </c>
      <c r="AA460">
        <f t="shared" si="159"/>
        <v>3980</v>
      </c>
      <c r="AB460">
        <f t="shared" si="159"/>
        <v>0</v>
      </c>
      <c r="AC460">
        <f t="shared" si="159"/>
        <v>120</v>
      </c>
      <c r="AD460">
        <f t="shared" si="149"/>
        <v>4100</v>
      </c>
      <c r="AE460">
        <v>398</v>
      </c>
      <c r="AF460">
        <v>0</v>
      </c>
      <c r="AG460">
        <v>12</v>
      </c>
      <c r="AH460">
        <v>410</v>
      </c>
      <c r="AI460">
        <v>4.4659081186545837</v>
      </c>
      <c r="AJ460">
        <v>2.3978952727983707</v>
      </c>
      <c r="AK460">
        <f t="shared" si="150"/>
        <v>16.260289416661497</v>
      </c>
      <c r="AL460">
        <f t="shared" si="151"/>
        <v>8.3187422526923989</v>
      </c>
      <c r="AM460" t="e">
        <f t="shared" si="152"/>
        <v>#NUM!</v>
      </c>
      <c r="AN460">
        <f t="shared" si="153"/>
        <v>8.2890370982784827</v>
      </c>
      <c r="AO460">
        <f t="shared" si="154"/>
        <v>0.97073170731707314</v>
      </c>
      <c r="AP460">
        <f t="shared" si="155"/>
        <v>0</v>
      </c>
      <c r="AQ460">
        <f t="shared" si="156"/>
        <v>2.9268292682926831E-2</v>
      </c>
      <c r="AR460" t="e">
        <f>+MATCH(O460,'[1]Return t - CEO t - NO'!B362)</f>
        <v>#N/A</v>
      </c>
    </row>
    <row r="461" spans="1:44" x14ac:dyDescent="0.25">
      <c r="A461" t="s">
        <v>208</v>
      </c>
      <c r="B461">
        <v>2015</v>
      </c>
      <c r="C461">
        <v>42369</v>
      </c>
      <c r="D461">
        <v>2492.5940000000001</v>
      </c>
      <c r="E461">
        <f t="shared" si="158"/>
        <v>2492.5940000000001</v>
      </c>
      <c r="F461">
        <f t="shared" si="147"/>
        <v>2492594</v>
      </c>
      <c r="G461">
        <f t="shared" si="148"/>
        <v>14.728834493246426</v>
      </c>
      <c r="H461">
        <v>1549.942</v>
      </c>
      <c r="I461">
        <v>300.87799999999999</v>
      </c>
      <c r="J461">
        <v>35.600999999999999</v>
      </c>
      <c r="K461">
        <v>122.691</v>
      </c>
      <c r="L461">
        <v>0.88800000000000001</v>
      </c>
      <c r="M461">
        <v>1624.4179999999999</v>
      </c>
      <c r="N461">
        <v>228</v>
      </c>
      <c r="O461" t="s">
        <v>209</v>
      </c>
      <c r="P461" t="s">
        <v>50</v>
      </c>
      <c r="Q461">
        <v>2008</v>
      </c>
      <c r="R461">
        <v>2023</v>
      </c>
      <c r="S461">
        <v>15</v>
      </c>
      <c r="U461">
        <v>2.2969246591162767E-2</v>
      </c>
      <c r="V461">
        <v>1.428271110337263E-2</v>
      </c>
      <c r="W461">
        <v>2.1916157048247436E-2</v>
      </c>
      <c r="X461">
        <v>0.1941221026335179</v>
      </c>
      <c r="Y461" t="s">
        <v>109</v>
      </c>
      <c r="Z461" t="s">
        <v>110</v>
      </c>
      <c r="AA461">
        <f t="shared" si="159"/>
        <v>2850</v>
      </c>
      <c r="AB461">
        <f t="shared" si="159"/>
        <v>0</v>
      </c>
      <c r="AC461">
        <f t="shared" si="159"/>
        <v>1240</v>
      </c>
      <c r="AD461">
        <f t="shared" si="149"/>
        <v>4090</v>
      </c>
      <c r="AE461">
        <v>285</v>
      </c>
      <c r="AF461">
        <v>0</v>
      </c>
      <c r="AG461">
        <v>124</v>
      </c>
      <c r="AH461">
        <v>409</v>
      </c>
      <c r="AI461">
        <v>6.7889717429921701</v>
      </c>
      <c r="AJ461">
        <v>2.7080502011022101</v>
      </c>
      <c r="AK461">
        <f t="shared" si="150"/>
        <v>14.728834493246426</v>
      </c>
      <c r="AL461">
        <f t="shared" si="151"/>
        <v>8.3163002490368481</v>
      </c>
      <c r="AM461" t="e">
        <f t="shared" si="152"/>
        <v>#NUM!</v>
      </c>
      <c r="AN461">
        <f t="shared" si="153"/>
        <v>7.9550742732626958</v>
      </c>
      <c r="AO461">
        <f t="shared" si="154"/>
        <v>0.69682151589242058</v>
      </c>
      <c r="AP461">
        <f t="shared" si="155"/>
        <v>0</v>
      </c>
      <c r="AQ461">
        <f t="shared" si="156"/>
        <v>0.30317848410757947</v>
      </c>
      <c r="AR461" t="e">
        <f>+MATCH(O461,'[1]Return t - CEO t - NO'!B528)</f>
        <v>#N/A</v>
      </c>
    </row>
    <row r="462" spans="1:44" x14ac:dyDescent="0.25">
      <c r="A462" t="s">
        <v>234</v>
      </c>
      <c r="B462">
        <v>2020</v>
      </c>
      <c r="C462">
        <v>44196</v>
      </c>
      <c r="D462">
        <v>786.13199999999995</v>
      </c>
      <c r="E462">
        <f t="shared" si="158"/>
        <v>786.13199999999995</v>
      </c>
      <c r="F462">
        <f t="shared" si="147"/>
        <v>786132</v>
      </c>
      <c r="G462">
        <f t="shared" si="148"/>
        <v>13.574879996242478</v>
      </c>
      <c r="H462">
        <v>366.05900000000003</v>
      </c>
      <c r="I462">
        <v>39.939</v>
      </c>
      <c r="J462">
        <v>33.563000000000002</v>
      </c>
      <c r="K462">
        <v>96.564999999999998</v>
      </c>
      <c r="L462">
        <v>0.44900000000000001</v>
      </c>
      <c r="M462">
        <v>1127.1010000000001</v>
      </c>
      <c r="N462">
        <v>228</v>
      </c>
      <c r="O462" t="s">
        <v>235</v>
      </c>
      <c r="P462" t="s">
        <v>50</v>
      </c>
      <c r="Q462">
        <v>2000</v>
      </c>
      <c r="R462">
        <v>2023</v>
      </c>
      <c r="S462">
        <v>23</v>
      </c>
      <c r="U462">
        <v>9.168740558216025E-2</v>
      </c>
      <c r="V462">
        <v>4.2693847852523503E-2</v>
      </c>
      <c r="W462">
        <v>2.9778165399551592E-2</v>
      </c>
      <c r="X462">
        <v>0.10910536279670763</v>
      </c>
      <c r="Y462" t="s">
        <v>98</v>
      </c>
      <c r="Z462" t="s">
        <v>68</v>
      </c>
      <c r="AA462">
        <f t="shared" si="159"/>
        <v>2780</v>
      </c>
      <c r="AB462">
        <f t="shared" si="159"/>
        <v>940</v>
      </c>
      <c r="AC462">
        <f t="shared" si="159"/>
        <v>370</v>
      </c>
      <c r="AD462">
        <f t="shared" si="149"/>
        <v>4090</v>
      </c>
      <c r="AE462">
        <v>278</v>
      </c>
      <c r="AF462">
        <v>94</v>
      </c>
      <c r="AG462">
        <v>37</v>
      </c>
      <c r="AH462">
        <v>409</v>
      </c>
      <c r="AI462">
        <v>6.1070228877422545</v>
      </c>
      <c r="AJ462">
        <v>3.1354942159291497</v>
      </c>
      <c r="AK462">
        <f t="shared" si="150"/>
        <v>13.574879996242478</v>
      </c>
      <c r="AL462">
        <f t="shared" si="151"/>
        <v>8.3163002490368481</v>
      </c>
      <c r="AM462">
        <f t="shared" si="152"/>
        <v>6.8458798752640497</v>
      </c>
      <c r="AN462">
        <f t="shared" si="153"/>
        <v>7.9302062066846828</v>
      </c>
      <c r="AO462">
        <f t="shared" si="154"/>
        <v>0.67970660146699269</v>
      </c>
      <c r="AP462">
        <f t="shared" si="155"/>
        <v>0.22982885085574573</v>
      </c>
      <c r="AQ462">
        <f t="shared" si="156"/>
        <v>9.0464547677261614E-2</v>
      </c>
      <c r="AR462" t="e">
        <f>+MATCH(O462,'[1]Return t - CEO t - NO'!B635)</f>
        <v>#N/A</v>
      </c>
    </row>
    <row r="463" spans="1:44" x14ac:dyDescent="0.25">
      <c r="A463" t="s">
        <v>191</v>
      </c>
      <c r="B463">
        <v>2018</v>
      </c>
      <c r="C463">
        <v>43465</v>
      </c>
      <c r="D463">
        <v>1687.7850000000001</v>
      </c>
      <c r="E463">
        <f t="shared" si="158"/>
        <v>1687.7850000000001</v>
      </c>
      <c r="F463">
        <f t="shared" si="147"/>
        <v>1687785</v>
      </c>
      <c r="G463">
        <f t="shared" si="148"/>
        <v>14.338927576357587</v>
      </c>
      <c r="H463">
        <v>824.428</v>
      </c>
      <c r="I463">
        <v>353.36399999999998</v>
      </c>
      <c r="J463">
        <v>63.966000000000001</v>
      </c>
      <c r="K463">
        <v>117.717</v>
      </c>
      <c r="L463">
        <v>0.67100000000000004</v>
      </c>
      <c r="M463">
        <v>1655.279</v>
      </c>
      <c r="N463">
        <v>228</v>
      </c>
      <c r="O463" t="s">
        <v>192</v>
      </c>
      <c r="P463" t="s">
        <v>50</v>
      </c>
      <c r="Q463">
        <v>1997</v>
      </c>
      <c r="R463">
        <v>2023</v>
      </c>
      <c r="S463">
        <v>26</v>
      </c>
      <c r="U463">
        <v>7.7588340036971085E-2</v>
      </c>
      <c r="V463">
        <v>3.7899376994107663E-2</v>
      </c>
      <c r="W463">
        <v>3.8643636510823857E-2</v>
      </c>
      <c r="X463">
        <v>0.42861717457437154</v>
      </c>
      <c r="Y463" t="s">
        <v>51</v>
      </c>
      <c r="Z463" t="s">
        <v>47</v>
      </c>
      <c r="AA463">
        <f t="shared" si="159"/>
        <v>3230</v>
      </c>
      <c r="AB463">
        <f t="shared" si="159"/>
        <v>500</v>
      </c>
      <c r="AC463">
        <f t="shared" si="159"/>
        <v>350</v>
      </c>
      <c r="AD463">
        <f t="shared" si="149"/>
        <v>4080</v>
      </c>
      <c r="AE463">
        <v>323</v>
      </c>
      <c r="AF463">
        <v>50</v>
      </c>
      <c r="AG463">
        <v>35</v>
      </c>
      <c r="AH463">
        <v>408</v>
      </c>
      <c r="AI463">
        <v>6.508769136971682</v>
      </c>
      <c r="AJ463">
        <v>3.2580965380214821</v>
      </c>
      <c r="AK463">
        <f t="shared" si="150"/>
        <v>14.338927576357587</v>
      </c>
      <c r="AL463">
        <f t="shared" si="151"/>
        <v>8.3138522673982074</v>
      </c>
      <c r="AM463">
        <f t="shared" si="152"/>
        <v>6.2146080984221914</v>
      </c>
      <c r="AN463">
        <f t="shared" si="153"/>
        <v>8.0802374162167023</v>
      </c>
      <c r="AO463">
        <f t="shared" si="154"/>
        <v>0.79166666666666663</v>
      </c>
      <c r="AP463">
        <f t="shared" si="155"/>
        <v>0.12254901960784313</v>
      </c>
      <c r="AQ463">
        <f t="shared" si="156"/>
        <v>8.5784313725490197E-2</v>
      </c>
      <c r="AR463" t="e">
        <f>+MATCH(O463,'[1]Return t - CEO t - NO'!B150)</f>
        <v>#N/A</v>
      </c>
    </row>
    <row r="464" spans="1:44" x14ac:dyDescent="0.25">
      <c r="A464" t="s">
        <v>228</v>
      </c>
      <c r="B464">
        <v>2015</v>
      </c>
      <c r="C464">
        <v>42369</v>
      </c>
      <c r="D464">
        <v>11140.008</v>
      </c>
      <c r="E464">
        <f t="shared" si="158"/>
        <v>11140.008</v>
      </c>
      <c r="F464">
        <f t="shared" si="147"/>
        <v>11140008</v>
      </c>
      <c r="G464">
        <f t="shared" si="148"/>
        <v>16.22605351059601</v>
      </c>
      <c r="H464">
        <v>1191.1679999999999</v>
      </c>
      <c r="I464">
        <v>2654.9319999999998</v>
      </c>
      <c r="J464">
        <v>451.12400000000002</v>
      </c>
      <c r="K464">
        <v>455.69200000000001</v>
      </c>
      <c r="L464">
        <v>3.3000000000000002E-2</v>
      </c>
      <c r="M464">
        <v>555.34699999999998</v>
      </c>
      <c r="N464">
        <v>228</v>
      </c>
      <c r="O464" t="s">
        <v>229</v>
      </c>
      <c r="P464" t="s">
        <v>50</v>
      </c>
      <c r="Q464">
        <v>2007</v>
      </c>
      <c r="R464">
        <v>2023</v>
      </c>
      <c r="S464">
        <v>16</v>
      </c>
      <c r="U464">
        <v>0.37872407586503337</v>
      </c>
      <c r="V464">
        <v>4.0495841654691812E-2</v>
      </c>
      <c r="W464">
        <v>0.81232814798675435</v>
      </c>
      <c r="X464">
        <v>2.2288476520524392</v>
      </c>
      <c r="Y464" t="s">
        <v>83</v>
      </c>
      <c r="Z464" t="s">
        <v>84</v>
      </c>
      <c r="AA464">
        <f t="shared" si="159"/>
        <v>2640</v>
      </c>
      <c r="AB464">
        <f t="shared" si="159"/>
        <v>1270</v>
      </c>
      <c r="AC464">
        <f t="shared" si="159"/>
        <v>170</v>
      </c>
      <c r="AD464">
        <f t="shared" si="149"/>
        <v>4080</v>
      </c>
      <c r="AE464">
        <v>264</v>
      </c>
      <c r="AF464">
        <v>127</v>
      </c>
      <c r="AG464">
        <v>17</v>
      </c>
      <c r="AH464">
        <v>408</v>
      </c>
      <c r="AI464">
        <v>3.4965075614664802</v>
      </c>
      <c r="AJ464">
        <v>2.7725887222397811</v>
      </c>
      <c r="AK464">
        <f t="shared" si="150"/>
        <v>16.22605351059601</v>
      </c>
      <c r="AL464">
        <f t="shared" si="151"/>
        <v>8.3138522673982074</v>
      </c>
      <c r="AM464">
        <f t="shared" si="152"/>
        <v>7.1467721794526371</v>
      </c>
      <c r="AN464">
        <f t="shared" si="153"/>
        <v>7.8785341961403619</v>
      </c>
      <c r="AO464">
        <f t="shared" si="154"/>
        <v>0.6470588235294118</v>
      </c>
      <c r="AP464">
        <f t="shared" si="155"/>
        <v>0.31127450980392157</v>
      </c>
      <c r="AQ464">
        <f t="shared" si="156"/>
        <v>4.1666666666666664E-2</v>
      </c>
      <c r="AR464" t="e">
        <f>+MATCH(O464,'[1]Return t - CEO t - NO'!B496)</f>
        <v>#N/A</v>
      </c>
    </row>
    <row r="465" spans="1:44" x14ac:dyDescent="0.25">
      <c r="A465" t="s">
        <v>203</v>
      </c>
      <c r="B465">
        <v>2018</v>
      </c>
      <c r="C465">
        <v>43465</v>
      </c>
      <c r="D465">
        <v>1889.9659999999999</v>
      </c>
      <c r="E465">
        <f t="shared" si="158"/>
        <v>1889.9659999999999</v>
      </c>
      <c r="F465">
        <f t="shared" si="147"/>
        <v>1889966</v>
      </c>
      <c r="G465">
        <f t="shared" si="148"/>
        <v>14.452069397456023</v>
      </c>
      <c r="H465">
        <v>593.21100000000001</v>
      </c>
      <c r="I465">
        <v>175.255</v>
      </c>
      <c r="J465">
        <v>99.003</v>
      </c>
      <c r="K465">
        <v>149.13300000000001</v>
      </c>
      <c r="L465">
        <v>2.9340000000000002</v>
      </c>
      <c r="M465">
        <v>3334.8470000000002</v>
      </c>
      <c r="N465">
        <v>228</v>
      </c>
      <c r="O465" t="s">
        <v>204</v>
      </c>
      <c r="P465" t="s">
        <v>50</v>
      </c>
      <c r="Q465">
        <v>1908</v>
      </c>
      <c r="R465">
        <v>2023</v>
      </c>
      <c r="S465">
        <v>115</v>
      </c>
      <c r="U465">
        <v>0.16689339880750695</v>
      </c>
      <c r="V465">
        <v>5.2383482030893679E-2</v>
      </c>
      <c r="W465">
        <v>2.9687418943057955E-2</v>
      </c>
      <c r="X465">
        <v>0.2954345081261136</v>
      </c>
      <c r="Y465" t="s">
        <v>205</v>
      </c>
      <c r="Z465" t="s">
        <v>47</v>
      </c>
      <c r="AA465">
        <f t="shared" si="159"/>
        <v>3500</v>
      </c>
      <c r="AB465">
        <f t="shared" si="159"/>
        <v>270</v>
      </c>
      <c r="AC465">
        <f t="shared" si="159"/>
        <v>290</v>
      </c>
      <c r="AD465">
        <f t="shared" si="149"/>
        <v>4060</v>
      </c>
      <c r="AE465">
        <v>350</v>
      </c>
      <c r="AF465">
        <v>27</v>
      </c>
      <c r="AG465">
        <v>29</v>
      </c>
      <c r="AH465">
        <v>406</v>
      </c>
      <c r="AI465">
        <v>7.9841219587029268</v>
      </c>
      <c r="AJ465">
        <v>4.7449321283632502</v>
      </c>
      <c r="AK465">
        <f t="shared" si="150"/>
        <v>14.452069397456023</v>
      </c>
      <c r="AL465">
        <f t="shared" si="151"/>
        <v>8.3089382525957785</v>
      </c>
      <c r="AM465">
        <f t="shared" si="152"/>
        <v>5.598421958998375</v>
      </c>
      <c r="AN465">
        <f t="shared" si="153"/>
        <v>8.1605182474775049</v>
      </c>
      <c r="AO465">
        <f t="shared" si="154"/>
        <v>0.86206896551724133</v>
      </c>
      <c r="AP465">
        <f t="shared" si="155"/>
        <v>6.6502463054187194E-2</v>
      </c>
      <c r="AQ465">
        <f t="shared" si="156"/>
        <v>7.1428571428571425E-2</v>
      </c>
      <c r="AR465" t="e">
        <f>+MATCH(O465,'[1]Return t - CEO t - NO'!B382)</f>
        <v>#N/A</v>
      </c>
    </row>
    <row r="466" spans="1:44" x14ac:dyDescent="0.25">
      <c r="A466" t="s">
        <v>224</v>
      </c>
      <c r="B466">
        <v>2018</v>
      </c>
      <c r="C466">
        <v>43465</v>
      </c>
      <c r="D466">
        <v>756.55700000000002</v>
      </c>
      <c r="E466">
        <f t="shared" si="158"/>
        <v>756.55700000000002</v>
      </c>
      <c r="F466">
        <f t="shared" si="147"/>
        <v>756557</v>
      </c>
      <c r="G466">
        <f t="shared" si="148"/>
        <v>13.536533156364836</v>
      </c>
      <c r="H466">
        <v>276.99299999999999</v>
      </c>
      <c r="I466">
        <v>0.57399999999999995</v>
      </c>
      <c r="J466">
        <v>191.56200000000001</v>
      </c>
      <c r="K466">
        <v>216.364</v>
      </c>
      <c r="L466">
        <v>1.369</v>
      </c>
      <c r="M466">
        <v>1846.711</v>
      </c>
      <c r="N466">
        <v>228</v>
      </c>
      <c r="O466" t="s">
        <v>225</v>
      </c>
      <c r="P466" t="s">
        <v>50</v>
      </c>
      <c r="Q466">
        <v>1995</v>
      </c>
      <c r="R466">
        <v>2023</v>
      </c>
      <c r="S466">
        <v>28</v>
      </c>
      <c r="U466">
        <v>0.69157704346319226</v>
      </c>
      <c r="V466">
        <v>0.25320233637386214</v>
      </c>
      <c r="W466">
        <v>0.1037314447144139</v>
      </c>
      <c r="X466">
        <v>2.0722545335080667E-3</v>
      </c>
      <c r="Y466" t="s">
        <v>67</v>
      </c>
      <c r="Z466" t="s">
        <v>68</v>
      </c>
      <c r="AA466">
        <f t="shared" si="159"/>
        <v>3130</v>
      </c>
      <c r="AB466">
        <f t="shared" si="159"/>
        <v>790</v>
      </c>
      <c r="AC466">
        <f t="shared" si="159"/>
        <v>130</v>
      </c>
      <c r="AD466">
        <f t="shared" si="149"/>
        <v>4050</v>
      </c>
      <c r="AE466">
        <v>313</v>
      </c>
      <c r="AF466">
        <v>79</v>
      </c>
      <c r="AG466">
        <v>13</v>
      </c>
      <c r="AH466">
        <v>405</v>
      </c>
      <c r="AI466">
        <v>7.2218358252884487</v>
      </c>
      <c r="AJ466">
        <v>3.3322045101752038</v>
      </c>
      <c r="AK466">
        <f t="shared" si="150"/>
        <v>13.536533156364836</v>
      </c>
      <c r="AL466">
        <f t="shared" si="151"/>
        <v>8.3064721601005846</v>
      </c>
      <c r="AM466">
        <f t="shared" si="152"/>
        <v>6.6720329454610674</v>
      </c>
      <c r="AN466">
        <f t="shared" si="153"/>
        <v>8.0487882835341988</v>
      </c>
      <c r="AO466">
        <f t="shared" si="154"/>
        <v>0.77283950617283947</v>
      </c>
      <c r="AP466">
        <f t="shared" si="155"/>
        <v>0.19506172839506172</v>
      </c>
      <c r="AQ466">
        <f t="shared" si="156"/>
        <v>3.2098765432098768E-2</v>
      </c>
      <c r="AR466" t="e">
        <f>+MATCH(O466,'[1]Return t - CEO t - NO'!B142)</f>
        <v>#N/A</v>
      </c>
    </row>
    <row r="467" spans="1:44" x14ac:dyDescent="0.25">
      <c r="A467" t="s">
        <v>228</v>
      </c>
      <c r="B467">
        <v>2018</v>
      </c>
      <c r="C467">
        <v>43465</v>
      </c>
      <c r="D467">
        <v>15606.951999999999</v>
      </c>
      <c r="E467">
        <f t="shared" si="158"/>
        <v>15606.951999999999</v>
      </c>
      <c r="F467">
        <f t="shared" si="147"/>
        <v>15606952</v>
      </c>
      <c r="G467">
        <f t="shared" si="148"/>
        <v>16.563227013976935</v>
      </c>
      <c r="H467">
        <v>2507.8069999999998</v>
      </c>
      <c r="I467">
        <v>5281.5410000000002</v>
      </c>
      <c r="J467">
        <v>637.14599999999996</v>
      </c>
      <c r="K467">
        <v>644.71400000000006</v>
      </c>
      <c r="L467">
        <v>3.5999999999999997E-2</v>
      </c>
      <c r="M467">
        <v>761.56500000000005</v>
      </c>
      <c r="N467">
        <v>228</v>
      </c>
      <c r="O467" t="s">
        <v>229</v>
      </c>
      <c r="P467" t="s">
        <v>50</v>
      </c>
      <c r="Q467">
        <v>2007</v>
      </c>
      <c r="R467">
        <v>2023</v>
      </c>
      <c r="S467">
        <v>16</v>
      </c>
      <c r="U467">
        <v>0.25406500579988811</v>
      </c>
      <c r="V467">
        <v>4.0824499235981505E-2</v>
      </c>
      <c r="W467">
        <v>0.83662720844576621</v>
      </c>
      <c r="X467">
        <v>2.1060396593517767</v>
      </c>
      <c r="Y467" t="s">
        <v>83</v>
      </c>
      <c r="Z467" t="s">
        <v>84</v>
      </c>
      <c r="AA467">
        <f t="shared" si="159"/>
        <v>2690</v>
      </c>
      <c r="AB467">
        <f t="shared" si="159"/>
        <v>1130</v>
      </c>
      <c r="AC467">
        <f t="shared" si="159"/>
        <v>200</v>
      </c>
      <c r="AD467">
        <f t="shared" si="149"/>
        <v>4020</v>
      </c>
      <c r="AE467">
        <v>269</v>
      </c>
      <c r="AF467">
        <v>113</v>
      </c>
      <c r="AG467">
        <v>20</v>
      </c>
      <c r="AH467">
        <v>402</v>
      </c>
      <c r="AI467">
        <v>3.5835189384561099</v>
      </c>
      <c r="AJ467">
        <v>2.7725887222397811</v>
      </c>
      <c r="AK467">
        <f t="shared" si="150"/>
        <v>16.563227013976935</v>
      </c>
      <c r="AL467">
        <f t="shared" si="151"/>
        <v>8.2990371816130661</v>
      </c>
      <c r="AM467">
        <f t="shared" si="152"/>
        <v>7.0299729117063858</v>
      </c>
      <c r="AN467">
        <f t="shared" si="153"/>
        <v>7.897296472595885</v>
      </c>
      <c r="AO467">
        <f t="shared" si="154"/>
        <v>0.6691542288557214</v>
      </c>
      <c r="AP467">
        <f t="shared" si="155"/>
        <v>0.28109452736318408</v>
      </c>
      <c r="AQ467">
        <f t="shared" si="156"/>
        <v>4.975124378109453E-2</v>
      </c>
      <c r="AR467" t="e">
        <f>+MATCH(O467,'[1]Return t - CEO t - NO'!B493)</f>
        <v>#N/A</v>
      </c>
    </row>
    <row r="468" spans="1:44" x14ac:dyDescent="0.25">
      <c r="A468" t="s">
        <v>224</v>
      </c>
      <c r="B468">
        <v>2021</v>
      </c>
      <c r="C468">
        <v>44561</v>
      </c>
      <c r="D468">
        <v>1360.241</v>
      </c>
      <c r="E468">
        <f t="shared" si="158"/>
        <v>1360.241</v>
      </c>
      <c r="F468">
        <f t="shared" si="147"/>
        <v>1360241</v>
      </c>
      <c r="G468">
        <f t="shared" si="148"/>
        <v>14.123172447895479</v>
      </c>
      <c r="H468">
        <v>445.589</v>
      </c>
      <c r="I468">
        <v>168.21100000000001</v>
      </c>
      <c r="J468">
        <v>340.08499999999998</v>
      </c>
      <c r="K468">
        <v>409.791</v>
      </c>
      <c r="L468">
        <v>1.841</v>
      </c>
      <c r="M468">
        <v>2695.1239999999998</v>
      </c>
      <c r="N468">
        <v>228</v>
      </c>
      <c r="O468" t="s">
        <v>225</v>
      </c>
      <c r="P468" t="s">
        <v>50</v>
      </c>
      <c r="Q468">
        <v>1995</v>
      </c>
      <c r="R468">
        <v>2023</v>
      </c>
      <c r="S468">
        <v>28</v>
      </c>
      <c r="U468">
        <v>0.76322575287989602</v>
      </c>
      <c r="V468">
        <v>0.25001819530509667</v>
      </c>
      <c r="W468">
        <v>0.12618528869172624</v>
      </c>
      <c r="X468">
        <v>0.37750258646420809</v>
      </c>
      <c r="Y468" t="s">
        <v>67</v>
      </c>
      <c r="Z468" t="s">
        <v>68</v>
      </c>
      <c r="AA468">
        <f t="shared" si="159"/>
        <v>3090</v>
      </c>
      <c r="AB468">
        <f t="shared" si="159"/>
        <v>790</v>
      </c>
      <c r="AC468">
        <f t="shared" si="159"/>
        <v>100</v>
      </c>
      <c r="AD468">
        <f t="shared" si="149"/>
        <v>3980</v>
      </c>
      <c r="AE468">
        <v>309</v>
      </c>
      <c r="AF468">
        <v>79</v>
      </c>
      <c r="AG468">
        <v>10</v>
      </c>
      <c r="AH468">
        <v>398</v>
      </c>
      <c r="AI468">
        <v>7.5180641812330782</v>
      </c>
      <c r="AJ468">
        <v>3.3322045101752038</v>
      </c>
      <c r="AK468">
        <f t="shared" si="150"/>
        <v>14.123172447895479</v>
      </c>
      <c r="AL468">
        <f t="shared" si="151"/>
        <v>8.2890370982784827</v>
      </c>
      <c r="AM468">
        <f t="shared" si="152"/>
        <v>6.6720329454610674</v>
      </c>
      <c r="AN468">
        <f t="shared" si="153"/>
        <v>8.0359263698917918</v>
      </c>
      <c r="AO468">
        <f t="shared" si="154"/>
        <v>0.77638190954773867</v>
      </c>
      <c r="AP468">
        <f t="shared" si="155"/>
        <v>0.19849246231155779</v>
      </c>
      <c r="AQ468">
        <f t="shared" si="156"/>
        <v>2.5125628140703519E-2</v>
      </c>
      <c r="AR468">
        <f>+MATCH(O468,'[1]Return t - CEO t - NO'!B139)</f>
        <v>1</v>
      </c>
    </row>
    <row r="469" spans="1:44" x14ac:dyDescent="0.25">
      <c r="A469" t="s">
        <v>197</v>
      </c>
      <c r="B469">
        <v>2019</v>
      </c>
      <c r="C469">
        <v>43830</v>
      </c>
      <c r="D469">
        <v>416.041</v>
      </c>
      <c r="E469">
        <f t="shared" si="158"/>
        <v>416.041</v>
      </c>
      <c r="F469">
        <f t="shared" si="147"/>
        <v>416041</v>
      </c>
      <c r="G469">
        <f t="shared" si="148"/>
        <v>12.938539092079218</v>
      </c>
      <c r="H469">
        <v>217.495</v>
      </c>
      <c r="I469">
        <v>1E-3</v>
      </c>
      <c r="J469">
        <v>33.075000000000003</v>
      </c>
      <c r="K469">
        <v>35.853999999999999</v>
      </c>
      <c r="L469">
        <v>0.05</v>
      </c>
      <c r="M469">
        <v>266.61399999999998</v>
      </c>
      <c r="N469">
        <v>228</v>
      </c>
      <c r="O469" t="s">
        <v>198</v>
      </c>
      <c r="P469" t="s">
        <v>50</v>
      </c>
      <c r="Q469">
        <v>1966</v>
      </c>
      <c r="R469">
        <v>2023</v>
      </c>
      <c r="S469">
        <v>57</v>
      </c>
      <c r="U469">
        <v>0.15207246143589509</v>
      </c>
      <c r="V469">
        <v>7.949937626339712E-2</v>
      </c>
      <c r="W469">
        <v>0.12405575101082467</v>
      </c>
      <c r="X469">
        <v>4.5978068461343935E-6</v>
      </c>
      <c r="Y469" t="s">
        <v>51</v>
      </c>
      <c r="Z469" t="s">
        <v>47</v>
      </c>
      <c r="AA469">
        <f t="shared" si="159"/>
        <v>2840</v>
      </c>
      <c r="AB469">
        <f t="shared" si="159"/>
        <v>950</v>
      </c>
      <c r="AC469">
        <f t="shared" si="159"/>
        <v>190</v>
      </c>
      <c r="AD469">
        <f t="shared" si="149"/>
        <v>3980</v>
      </c>
      <c r="AE469">
        <v>284</v>
      </c>
      <c r="AF469">
        <v>95</v>
      </c>
      <c r="AG469">
        <v>19</v>
      </c>
      <c r="AH469">
        <v>398</v>
      </c>
      <c r="AI469">
        <v>3.912023005428146</v>
      </c>
      <c r="AJ469">
        <v>4.0430512678345503</v>
      </c>
      <c r="AK469">
        <f t="shared" si="150"/>
        <v>12.938539092079218</v>
      </c>
      <c r="AL469">
        <f t="shared" si="151"/>
        <v>8.2890370982784827</v>
      </c>
      <c r="AM469">
        <f t="shared" si="152"/>
        <v>6.8564619845945867</v>
      </c>
      <c r="AN469">
        <f t="shared" si="153"/>
        <v>7.9515593311552522</v>
      </c>
      <c r="AO469">
        <f t="shared" si="154"/>
        <v>0.71356783919597988</v>
      </c>
      <c r="AP469">
        <f t="shared" si="155"/>
        <v>0.23869346733668342</v>
      </c>
      <c r="AQ469">
        <f t="shared" si="156"/>
        <v>4.7738693467336682E-2</v>
      </c>
      <c r="AR469" t="e">
        <f>+MATCH(O469,'[1]Return t - CEO t - NO'!B397)</f>
        <v>#N/A</v>
      </c>
    </row>
    <row r="470" spans="1:44" x14ac:dyDescent="0.25">
      <c r="A470" t="s">
        <v>210</v>
      </c>
      <c r="B470">
        <v>2020</v>
      </c>
      <c r="C470">
        <v>44196</v>
      </c>
      <c r="D470">
        <v>2202.134</v>
      </c>
      <c r="E470">
        <f t="shared" si="158"/>
        <v>2202.134</v>
      </c>
      <c r="F470">
        <f t="shared" si="147"/>
        <v>2202134</v>
      </c>
      <c r="G470">
        <f t="shared" si="148"/>
        <v>14.604937448182547</v>
      </c>
      <c r="H470">
        <v>897.87</v>
      </c>
      <c r="I470">
        <v>327.54199999999997</v>
      </c>
      <c r="J470">
        <v>108.95</v>
      </c>
      <c r="K470">
        <v>330.28800000000001</v>
      </c>
      <c r="L470">
        <v>1.7390000000000001</v>
      </c>
      <c r="M470">
        <v>2343.848</v>
      </c>
      <c r="N470">
        <v>228</v>
      </c>
      <c r="O470" t="s">
        <v>211</v>
      </c>
      <c r="P470" t="s">
        <v>50</v>
      </c>
      <c r="Q470">
        <v>1925</v>
      </c>
      <c r="R470">
        <v>2023</v>
      </c>
      <c r="S470">
        <v>98</v>
      </c>
      <c r="U470">
        <v>0.12134273335783577</v>
      </c>
      <c r="V470">
        <v>4.9474736778052565E-2</v>
      </c>
      <c r="W470">
        <v>4.6483389707865017E-2</v>
      </c>
      <c r="X470">
        <v>0.36479891298294848</v>
      </c>
      <c r="Y470" t="s">
        <v>178</v>
      </c>
      <c r="Z470" t="s">
        <v>64</v>
      </c>
      <c r="AA470">
        <f t="shared" si="159"/>
        <v>3360</v>
      </c>
      <c r="AB470">
        <f t="shared" si="159"/>
        <v>450</v>
      </c>
      <c r="AC470">
        <f t="shared" si="159"/>
        <v>160</v>
      </c>
      <c r="AD470">
        <f t="shared" si="149"/>
        <v>3970</v>
      </c>
      <c r="AE470">
        <v>336</v>
      </c>
      <c r="AF470">
        <v>45</v>
      </c>
      <c r="AG470">
        <v>16</v>
      </c>
      <c r="AH470">
        <v>397</v>
      </c>
      <c r="AI470">
        <v>7.4610655143542832</v>
      </c>
      <c r="AJ470">
        <v>4.5849674786705723</v>
      </c>
      <c r="AK470">
        <f t="shared" si="150"/>
        <v>14.604937448182547</v>
      </c>
      <c r="AL470">
        <f t="shared" si="151"/>
        <v>8.2865213736812358</v>
      </c>
      <c r="AM470">
        <f t="shared" si="152"/>
        <v>6.1092475827643655</v>
      </c>
      <c r="AN470">
        <f t="shared" si="153"/>
        <v>8.1196962529572492</v>
      </c>
      <c r="AO470">
        <f t="shared" si="154"/>
        <v>0.84634760705289669</v>
      </c>
      <c r="AP470">
        <f t="shared" si="155"/>
        <v>0.11335012594458438</v>
      </c>
      <c r="AQ470">
        <f t="shared" si="156"/>
        <v>4.0302267002518891E-2</v>
      </c>
      <c r="AR470" t="e">
        <f>+MATCH(O470,'[1]Return t - CEO t - NO'!B276)</f>
        <v>#N/A</v>
      </c>
    </row>
    <row r="471" spans="1:44" x14ac:dyDescent="0.25">
      <c r="A471" t="s">
        <v>152</v>
      </c>
      <c r="B471">
        <v>2015</v>
      </c>
      <c r="C471">
        <v>42369</v>
      </c>
      <c r="D471">
        <v>906.98400000000004</v>
      </c>
      <c r="E471">
        <f>+D471*[1]Valuta!$D$5</f>
        <v>7980.1894224000007</v>
      </c>
      <c r="F471">
        <f t="shared" si="147"/>
        <v>7980189.4224000005</v>
      </c>
      <c r="G471">
        <f t="shared" si="148"/>
        <v>15.892472706287128</v>
      </c>
      <c r="H471">
        <v>224.23699999999999</v>
      </c>
      <c r="I471">
        <v>660.63</v>
      </c>
      <c r="J471">
        <v>50.723999999999997</v>
      </c>
      <c r="K471">
        <v>84.888999999999996</v>
      </c>
      <c r="L471">
        <v>3.0000000000000001E-3</v>
      </c>
      <c r="M471">
        <v>87.787999999999997</v>
      </c>
      <c r="N471">
        <v>228</v>
      </c>
      <c r="O471" t="s">
        <v>153</v>
      </c>
      <c r="P471" t="s">
        <v>45</v>
      </c>
      <c r="Q471">
        <v>1996</v>
      </c>
      <c r="R471">
        <v>2023</v>
      </c>
      <c r="S471">
        <v>27</v>
      </c>
      <c r="U471">
        <v>0.22620709338779951</v>
      </c>
      <c r="V471">
        <v>5.5926014130348492E-2</v>
      </c>
      <c r="W471">
        <v>0.57780106620494831</v>
      </c>
      <c r="X471">
        <v>2.9461239670527166</v>
      </c>
      <c r="Y471" t="s">
        <v>46</v>
      </c>
      <c r="Z471" t="s">
        <v>47</v>
      </c>
      <c r="AA471" s="1">
        <f>+AE471*[1]Valuta!$D$5</f>
        <v>2551.5940000000001</v>
      </c>
      <c r="AB471" s="1">
        <f>+AF471*[1]Valuta!$D$5</f>
        <v>1284.5956000000001</v>
      </c>
      <c r="AC471" s="1">
        <f>+AG471*[1]Valuta!$D$5</f>
        <v>123.18040000000001</v>
      </c>
      <c r="AD471" s="1">
        <f t="shared" si="149"/>
        <v>3959.3700000000003</v>
      </c>
      <c r="AE471">
        <v>290</v>
      </c>
      <c r="AF471">
        <v>146</v>
      </c>
      <c r="AG471">
        <v>14</v>
      </c>
      <c r="AH471">
        <v>450</v>
      </c>
      <c r="AI471">
        <v>1.0986122886681098</v>
      </c>
      <c r="AJ471">
        <v>3.2958368660043291</v>
      </c>
      <c r="AK471">
        <f t="shared" si="150"/>
        <v>15.892472706287128</v>
      </c>
      <c r="AL471">
        <f t="shared" si="151"/>
        <v>8.2838402006831338</v>
      </c>
      <c r="AM471">
        <f t="shared" si="152"/>
        <v>7.1581992396271055</v>
      </c>
      <c r="AN471">
        <f t="shared" si="153"/>
        <v>7.8444735408992887</v>
      </c>
      <c r="AO471">
        <f t="shared" si="154"/>
        <v>0.64444444444444438</v>
      </c>
      <c r="AP471">
        <f t="shared" si="155"/>
        <v>0.32444444444444442</v>
      </c>
      <c r="AQ471">
        <f t="shared" si="156"/>
        <v>3.111111111111111E-2</v>
      </c>
      <c r="AR471">
        <f>+MATCH(O471,'[1]Return t - CEO t - NO'!B73)</f>
        <v>1</v>
      </c>
    </row>
    <row r="472" spans="1:44" x14ac:dyDescent="0.25">
      <c r="A472" t="s">
        <v>150</v>
      </c>
      <c r="B472">
        <v>2015</v>
      </c>
      <c r="C472">
        <v>42369</v>
      </c>
      <c r="D472">
        <v>158.447</v>
      </c>
      <c r="E472">
        <f>+D472*[1]Valuta!$D$5</f>
        <v>1394.1117742000001</v>
      </c>
      <c r="F472">
        <f t="shared" si="147"/>
        <v>1394111.7742000001</v>
      </c>
      <c r="G472">
        <f t="shared" si="148"/>
        <v>14.147768049441115</v>
      </c>
      <c r="H472">
        <v>112.405</v>
      </c>
      <c r="I472">
        <v>1E-3</v>
      </c>
      <c r="J472">
        <v>34.973999999999997</v>
      </c>
      <c r="K472">
        <v>40.695999999999998</v>
      </c>
      <c r="L472">
        <v>0.45400000000000001</v>
      </c>
      <c r="M472">
        <v>193.06800000000001</v>
      </c>
      <c r="N472">
        <v>228</v>
      </c>
      <c r="O472" t="s">
        <v>151</v>
      </c>
      <c r="P472" t="s">
        <v>45</v>
      </c>
      <c r="Q472">
        <v>1983</v>
      </c>
      <c r="R472">
        <v>2023</v>
      </c>
      <c r="S472">
        <v>40</v>
      </c>
      <c r="U472">
        <v>0.31114274276055331</v>
      </c>
      <c r="V472">
        <v>0.22072996017595786</v>
      </c>
      <c r="W472">
        <v>0.18114861085213496</v>
      </c>
      <c r="X472">
        <v>8.8964014056314215E-6</v>
      </c>
      <c r="Y472" t="s">
        <v>113</v>
      </c>
      <c r="Z472" t="s">
        <v>68</v>
      </c>
      <c r="AA472" s="1">
        <f>+AE472*[1]Valuta!$D$5</f>
        <v>3202.6904</v>
      </c>
      <c r="AB472" s="1">
        <f>+AF472*[1]Valuta!$D$5</f>
        <v>466.32580000000002</v>
      </c>
      <c r="AC472" s="1">
        <f>+AG472*[1]Valuta!$D$5</f>
        <v>281.55520000000001</v>
      </c>
      <c r="AD472" s="1">
        <f t="shared" si="149"/>
        <v>3950.5713999999998</v>
      </c>
      <c r="AE472">
        <v>364</v>
      </c>
      <c r="AF472">
        <v>53</v>
      </c>
      <c r="AG472">
        <v>32</v>
      </c>
      <c r="AH472">
        <v>449</v>
      </c>
      <c r="AI472">
        <v>6.1180971980413483</v>
      </c>
      <c r="AJ472">
        <v>3.6888794541139363</v>
      </c>
      <c r="AK472">
        <f t="shared" si="150"/>
        <v>14.147768049441115</v>
      </c>
      <c r="AL472">
        <f t="shared" si="151"/>
        <v>8.2816155056610228</v>
      </c>
      <c r="AM472">
        <f t="shared" si="152"/>
        <v>6.1448845314708906</v>
      </c>
      <c r="AN472">
        <f t="shared" si="153"/>
        <v>8.0717464855555097</v>
      </c>
      <c r="AO472">
        <f t="shared" si="154"/>
        <v>0.81069042316258355</v>
      </c>
      <c r="AP472">
        <f t="shared" si="155"/>
        <v>0.1180400890868597</v>
      </c>
      <c r="AQ472">
        <f t="shared" si="156"/>
        <v>7.1269487750556804E-2</v>
      </c>
      <c r="AR472" t="e">
        <f>+MATCH(O472,'[1]Return t - CEO t - NO'!B417)</f>
        <v>#N/A</v>
      </c>
    </row>
    <row r="473" spans="1:44" x14ac:dyDescent="0.25">
      <c r="A473" t="s">
        <v>59</v>
      </c>
      <c r="B473">
        <v>2021</v>
      </c>
      <c r="C473">
        <v>44561</v>
      </c>
      <c r="D473">
        <v>6006.9840000000004</v>
      </c>
      <c r="E473">
        <f>+D473</f>
        <v>6006.9840000000004</v>
      </c>
      <c r="F473">
        <f t="shared" si="147"/>
        <v>6006984</v>
      </c>
      <c r="G473">
        <f t="shared" si="148"/>
        <v>15.60843335026957</v>
      </c>
      <c r="H473">
        <v>5038.7039999999997</v>
      </c>
      <c r="I473">
        <v>136.696</v>
      </c>
      <c r="J473">
        <v>-580.60699999999997</v>
      </c>
      <c r="K473">
        <v>-477.49099999999999</v>
      </c>
      <c r="L473">
        <v>0.5</v>
      </c>
      <c r="M473">
        <v>753.096</v>
      </c>
      <c r="N473">
        <v>228</v>
      </c>
      <c r="O473" t="s">
        <v>60</v>
      </c>
      <c r="P473" t="s">
        <v>50</v>
      </c>
      <c r="Q473">
        <v>1927</v>
      </c>
      <c r="R473">
        <v>2023</v>
      </c>
      <c r="S473">
        <v>96</v>
      </c>
      <c r="U473">
        <v>-0.11522943201267627</v>
      </c>
      <c r="V473">
        <v>-9.6655326533248626E-2</v>
      </c>
      <c r="W473">
        <v>-0.77096014319555539</v>
      </c>
      <c r="X473">
        <v>2.7129198301785541E-2</v>
      </c>
      <c r="Y473" t="s">
        <v>51</v>
      </c>
      <c r="Z473" t="s">
        <v>47</v>
      </c>
      <c r="AA473">
        <f t="shared" ref="AA473:AC475" si="160">+AE473*10</f>
        <v>3010</v>
      </c>
      <c r="AB473">
        <f t="shared" si="160"/>
        <v>750</v>
      </c>
      <c r="AC473">
        <f t="shared" si="160"/>
        <v>190</v>
      </c>
      <c r="AD473">
        <f t="shared" si="149"/>
        <v>3950</v>
      </c>
      <c r="AE473">
        <v>301</v>
      </c>
      <c r="AF473">
        <v>75</v>
      </c>
      <c r="AG473">
        <v>19</v>
      </c>
      <c r="AH473">
        <v>395</v>
      </c>
      <c r="AI473">
        <v>6.2146080984221914</v>
      </c>
      <c r="AJ473">
        <v>4.5643481914678361</v>
      </c>
      <c r="AK473">
        <f t="shared" si="150"/>
        <v>15.60843335026957</v>
      </c>
      <c r="AL473">
        <f t="shared" si="151"/>
        <v>8.281470857895167</v>
      </c>
      <c r="AM473">
        <f t="shared" si="152"/>
        <v>6.620073206530356</v>
      </c>
      <c r="AN473">
        <f t="shared" si="153"/>
        <v>8.0096953577429222</v>
      </c>
      <c r="AO473">
        <f t="shared" si="154"/>
        <v>0.76202531645569616</v>
      </c>
      <c r="AP473">
        <f t="shared" si="155"/>
        <v>0.189873417721519</v>
      </c>
      <c r="AQ473">
        <f t="shared" si="156"/>
        <v>4.810126582278481E-2</v>
      </c>
      <c r="AR473" t="e">
        <f>+MATCH(O473,'[1]Return t - CEO t - NO'!B403)</f>
        <v>#N/A</v>
      </c>
    </row>
    <row r="474" spans="1:44" x14ac:dyDescent="0.25">
      <c r="A474" t="s">
        <v>234</v>
      </c>
      <c r="B474">
        <v>2019</v>
      </c>
      <c r="C474">
        <v>43830</v>
      </c>
      <c r="D474">
        <v>690.54200000000003</v>
      </c>
      <c r="E474">
        <f>+D474</f>
        <v>690.54200000000003</v>
      </c>
      <c r="F474">
        <f t="shared" si="147"/>
        <v>690542</v>
      </c>
      <c r="G474">
        <f t="shared" si="148"/>
        <v>13.445232075470464</v>
      </c>
      <c r="H474">
        <v>263.904</v>
      </c>
      <c r="I474">
        <v>61.847000000000001</v>
      </c>
      <c r="J474">
        <v>45.454999999999998</v>
      </c>
      <c r="K474">
        <v>98.290999999999997</v>
      </c>
      <c r="L474">
        <v>0.50900000000000001</v>
      </c>
      <c r="M474">
        <v>1111.7670000000001</v>
      </c>
      <c r="N474">
        <v>228</v>
      </c>
      <c r="O474" t="s">
        <v>235</v>
      </c>
      <c r="P474" t="s">
        <v>50</v>
      </c>
      <c r="Q474">
        <v>2000</v>
      </c>
      <c r="R474">
        <v>2023</v>
      </c>
      <c r="S474">
        <v>23</v>
      </c>
      <c r="U474">
        <v>0.17224066327149265</v>
      </c>
      <c r="V474">
        <v>6.5825105496841604E-2</v>
      </c>
      <c r="W474">
        <v>4.0885365368822778E-2</v>
      </c>
      <c r="X474">
        <v>0.23435415908815327</v>
      </c>
      <c r="Y474" t="s">
        <v>98</v>
      </c>
      <c r="Z474" t="s">
        <v>68</v>
      </c>
      <c r="AA474">
        <f t="shared" si="160"/>
        <v>2700</v>
      </c>
      <c r="AB474">
        <f t="shared" si="160"/>
        <v>870</v>
      </c>
      <c r="AC474">
        <f t="shared" si="160"/>
        <v>380</v>
      </c>
      <c r="AD474">
        <f t="shared" si="149"/>
        <v>3950</v>
      </c>
      <c r="AE474">
        <v>270</v>
      </c>
      <c r="AF474">
        <v>87</v>
      </c>
      <c r="AG474">
        <v>38</v>
      </c>
      <c r="AH474">
        <v>395</v>
      </c>
      <c r="AI474">
        <v>6.2324480165505225</v>
      </c>
      <c r="AJ474">
        <v>3.1354942159291497</v>
      </c>
      <c r="AK474">
        <f t="shared" si="150"/>
        <v>13.445232075470464</v>
      </c>
      <c r="AL474">
        <f t="shared" si="151"/>
        <v>8.281470857895167</v>
      </c>
      <c r="AM474">
        <f t="shared" si="152"/>
        <v>6.7684932116486296</v>
      </c>
      <c r="AN474">
        <f t="shared" si="153"/>
        <v>7.90100705199242</v>
      </c>
      <c r="AO474">
        <f t="shared" si="154"/>
        <v>0.68354430379746833</v>
      </c>
      <c r="AP474">
        <f t="shared" si="155"/>
        <v>0.22025316455696203</v>
      </c>
      <c r="AQ474">
        <f t="shared" si="156"/>
        <v>9.6202531645569619E-2</v>
      </c>
      <c r="AR474" t="e">
        <f>+MATCH(O474,'[1]Return t - CEO t - NO'!B636)</f>
        <v>#N/A</v>
      </c>
    </row>
    <row r="475" spans="1:44" x14ac:dyDescent="0.25">
      <c r="A475" t="s">
        <v>203</v>
      </c>
      <c r="B475">
        <v>2017</v>
      </c>
      <c r="C475">
        <v>43100</v>
      </c>
      <c r="D475">
        <v>1811.133</v>
      </c>
      <c r="E475">
        <f>+D475</f>
        <v>1811.133</v>
      </c>
      <c r="F475">
        <f t="shared" si="147"/>
        <v>1811133</v>
      </c>
      <c r="G475">
        <f t="shared" si="148"/>
        <v>14.409463174257308</v>
      </c>
      <c r="H475">
        <v>582.072</v>
      </c>
      <c r="I475">
        <v>195.203</v>
      </c>
      <c r="J475">
        <v>120.617</v>
      </c>
      <c r="K475">
        <v>167.40799999999999</v>
      </c>
      <c r="L475">
        <v>2.851</v>
      </c>
      <c r="M475">
        <v>2977.6410000000001</v>
      </c>
      <c r="N475">
        <v>228</v>
      </c>
      <c r="O475" t="s">
        <v>204</v>
      </c>
      <c r="P475" t="s">
        <v>50</v>
      </c>
      <c r="Q475">
        <v>1908</v>
      </c>
      <c r="R475">
        <v>2023</v>
      </c>
      <c r="S475">
        <v>115</v>
      </c>
      <c r="U475">
        <v>0.20722006899490097</v>
      </c>
      <c r="V475">
        <v>6.6597538667784201E-2</v>
      </c>
      <c r="W475">
        <v>4.0507569582767029E-2</v>
      </c>
      <c r="X475">
        <v>0.3353588559490922</v>
      </c>
      <c r="Y475" t="s">
        <v>205</v>
      </c>
      <c r="Z475" t="s">
        <v>47</v>
      </c>
      <c r="AA475">
        <f t="shared" si="160"/>
        <v>3240</v>
      </c>
      <c r="AB475">
        <f t="shared" si="160"/>
        <v>410</v>
      </c>
      <c r="AC475">
        <f t="shared" si="160"/>
        <v>280</v>
      </c>
      <c r="AD475">
        <f t="shared" si="149"/>
        <v>3930</v>
      </c>
      <c r="AE475">
        <v>324</v>
      </c>
      <c r="AF475">
        <v>41</v>
      </c>
      <c r="AG475">
        <v>28</v>
      </c>
      <c r="AH475">
        <v>393</v>
      </c>
      <c r="AI475">
        <v>7.9554250889126719</v>
      </c>
      <c r="AJ475">
        <v>4.7449321283632502</v>
      </c>
      <c r="AK475">
        <f t="shared" si="150"/>
        <v>14.409463174257308</v>
      </c>
      <c r="AL475">
        <f t="shared" si="151"/>
        <v>8.2763947048633071</v>
      </c>
      <c r="AM475">
        <f t="shared" si="152"/>
        <v>6.0161571596983539</v>
      </c>
      <c r="AN475">
        <f t="shared" si="153"/>
        <v>8.0833286087863758</v>
      </c>
      <c r="AO475">
        <f t="shared" si="154"/>
        <v>0.82442748091603058</v>
      </c>
      <c r="AP475">
        <f t="shared" si="155"/>
        <v>0.10432569974554708</v>
      </c>
      <c r="AQ475">
        <f t="shared" si="156"/>
        <v>7.124681933842239E-2</v>
      </c>
      <c r="AR475" t="e">
        <f>+MATCH(O475,'[1]Return t - CEO t - NO'!B383)</f>
        <v>#N/A</v>
      </c>
    </row>
    <row r="476" spans="1:44" x14ac:dyDescent="0.25">
      <c r="A476" t="s">
        <v>150</v>
      </c>
      <c r="B476">
        <v>2016</v>
      </c>
      <c r="C476">
        <v>42735</v>
      </c>
      <c r="D476">
        <v>174.684</v>
      </c>
      <c r="E476">
        <f>+D476*[1]Valuta!$D$6</f>
        <v>1510.2479903999999</v>
      </c>
      <c r="F476">
        <f t="shared" si="147"/>
        <v>1510247.9904</v>
      </c>
      <c r="G476">
        <f t="shared" si="148"/>
        <v>14.227784427359479</v>
      </c>
      <c r="H476">
        <v>116.274</v>
      </c>
      <c r="I476">
        <v>20</v>
      </c>
      <c r="J476">
        <v>9.7089999999999996</v>
      </c>
      <c r="K476">
        <v>17.731000000000002</v>
      </c>
      <c r="L476">
        <v>0.53200000000000003</v>
      </c>
      <c r="M476">
        <v>197.69800000000001</v>
      </c>
      <c r="N476">
        <v>228</v>
      </c>
      <c r="O476" t="s">
        <v>151</v>
      </c>
      <c r="P476" t="s">
        <v>45</v>
      </c>
      <c r="Q476">
        <v>1983</v>
      </c>
      <c r="R476">
        <v>2023</v>
      </c>
      <c r="S476">
        <v>40</v>
      </c>
      <c r="U476">
        <v>8.3501040645372129E-2</v>
      </c>
      <c r="V476">
        <v>5.5580362254127449E-2</v>
      </c>
      <c r="W476">
        <v>4.9110259082034209E-2</v>
      </c>
      <c r="X476">
        <v>0.17200749952697938</v>
      </c>
      <c r="Y476" t="s">
        <v>113</v>
      </c>
      <c r="Z476" t="s">
        <v>68</v>
      </c>
      <c r="AA476" s="1">
        <f>+AE476*[1]Valuta!$D$6</f>
        <v>3034.6055999999999</v>
      </c>
      <c r="AB476" s="1">
        <f>+AF476*[1]Valuta!$D$6</f>
        <v>734.87599999999998</v>
      </c>
      <c r="AC476" s="1">
        <f>+AG476*[1]Valuta!$D$6</f>
        <v>146.9752</v>
      </c>
      <c r="AD476" s="1">
        <f t="shared" si="149"/>
        <v>3916.4567999999999</v>
      </c>
      <c r="AE476">
        <v>351</v>
      </c>
      <c r="AF476">
        <v>85</v>
      </c>
      <c r="AG476">
        <v>17</v>
      </c>
      <c r="AH476">
        <v>453</v>
      </c>
      <c r="AI476">
        <v>6.2766434893416445</v>
      </c>
      <c r="AJ476">
        <v>3.6888794541139363</v>
      </c>
      <c r="AK476">
        <f t="shared" si="150"/>
        <v>14.227784427359479</v>
      </c>
      <c r="AL476">
        <f t="shared" si="151"/>
        <v>8.2729426464898523</v>
      </c>
      <c r="AM476">
        <f t="shared" si="152"/>
        <v>6.5997017774971356</v>
      </c>
      <c r="AN476">
        <f t="shared" si="153"/>
        <v>8.0178367444726852</v>
      </c>
      <c r="AO476">
        <f t="shared" si="154"/>
        <v>0.77483443708609268</v>
      </c>
      <c r="AP476">
        <f t="shared" si="155"/>
        <v>0.18763796909492272</v>
      </c>
      <c r="AQ476">
        <f t="shared" si="156"/>
        <v>3.7527593818984552E-2</v>
      </c>
      <c r="AR476" t="e">
        <f>+MATCH(O476,'[1]Return t - CEO t - NO'!B416)</f>
        <v>#N/A</v>
      </c>
    </row>
    <row r="477" spans="1:44" x14ac:dyDescent="0.25">
      <c r="A477" t="s">
        <v>43</v>
      </c>
      <c r="B477">
        <v>2015</v>
      </c>
      <c r="C477">
        <v>42369</v>
      </c>
      <c r="D477">
        <v>103.248</v>
      </c>
      <c r="E477">
        <f>+D477*[1]Valuta!$D$5</f>
        <v>908.43785280000009</v>
      </c>
      <c r="F477">
        <f t="shared" si="147"/>
        <v>908437.85280000011</v>
      </c>
      <c r="G477">
        <f t="shared" si="148"/>
        <v>13.719481758094389</v>
      </c>
      <c r="H477">
        <v>34.386000000000003</v>
      </c>
      <c r="I477">
        <v>57.576000000000001</v>
      </c>
      <c r="J477">
        <v>5.1870000000000003</v>
      </c>
      <c r="K477">
        <v>9.109</v>
      </c>
      <c r="L477">
        <v>0.46400000000000002</v>
      </c>
      <c r="M477">
        <v>17.57</v>
      </c>
      <c r="N477">
        <v>228</v>
      </c>
      <c r="O477" t="s">
        <v>44</v>
      </c>
      <c r="P477" t="s">
        <v>45</v>
      </c>
      <c r="Q477">
        <v>1981</v>
      </c>
      <c r="R477">
        <v>2023</v>
      </c>
      <c r="S477">
        <v>42</v>
      </c>
      <c r="U477">
        <v>0.15084627464665851</v>
      </c>
      <c r="V477">
        <v>5.0238261273826128E-2</v>
      </c>
      <c r="W477">
        <v>0.29521912350597612</v>
      </c>
      <c r="X477">
        <v>1.6744023730588029</v>
      </c>
      <c r="Y477" t="s">
        <v>46</v>
      </c>
      <c r="Z477" t="s">
        <v>47</v>
      </c>
      <c r="AA477" s="1">
        <f>+AE477*[1]Valuta!$D$5</f>
        <v>3185.0932000000003</v>
      </c>
      <c r="AB477" s="1">
        <f>+AF477*[1]Valuta!$D$5</f>
        <v>0</v>
      </c>
      <c r="AC477" s="1">
        <f>+AG477*[1]Valuta!$D$5</f>
        <v>730.28380000000004</v>
      </c>
      <c r="AD477" s="1">
        <f t="shared" si="149"/>
        <v>3915.3770000000004</v>
      </c>
      <c r="AE477">
        <v>362</v>
      </c>
      <c r="AF477">
        <v>0</v>
      </c>
      <c r="AG477">
        <v>83</v>
      </c>
      <c r="AH477">
        <v>445</v>
      </c>
      <c r="AI477">
        <v>6.1398845522262553</v>
      </c>
      <c r="AJ477">
        <v>3.7376696182833684</v>
      </c>
      <c r="AK477">
        <f t="shared" si="150"/>
        <v>13.719481758094389</v>
      </c>
      <c r="AL477">
        <f t="shared" si="151"/>
        <v>8.2726669000850084</v>
      </c>
      <c r="AM477" t="e">
        <f t="shared" si="152"/>
        <v>#NUM!</v>
      </c>
      <c r="AN477">
        <f t="shared" si="153"/>
        <v>8.0662368297445397</v>
      </c>
      <c r="AO477">
        <f t="shared" si="154"/>
        <v>0.81348314606741567</v>
      </c>
      <c r="AP477">
        <f t="shared" si="155"/>
        <v>0</v>
      </c>
      <c r="AQ477">
        <f t="shared" si="156"/>
        <v>0.18651685393258427</v>
      </c>
      <c r="AR477" t="e">
        <f>+MATCH(O477,'[1]Return t - CEO t - NO'!B113)</f>
        <v>#N/A</v>
      </c>
    </row>
    <row r="478" spans="1:44" x14ac:dyDescent="0.25">
      <c r="A478" t="s">
        <v>191</v>
      </c>
      <c r="B478">
        <v>2017</v>
      </c>
      <c r="C478">
        <v>43100</v>
      </c>
      <c r="D478">
        <v>1550.702</v>
      </c>
      <c r="E478">
        <f>+D478</f>
        <v>1550.702</v>
      </c>
      <c r="F478">
        <f t="shared" si="147"/>
        <v>1550702</v>
      </c>
      <c r="G478">
        <f t="shared" si="148"/>
        <v>14.254218289591526</v>
      </c>
      <c r="H478">
        <v>798.88099999999997</v>
      </c>
      <c r="I478">
        <v>255.72399999999999</v>
      </c>
      <c r="J478">
        <v>87.962999999999994</v>
      </c>
      <c r="K478">
        <v>141.71799999999999</v>
      </c>
      <c r="L478">
        <v>0.63500000000000001</v>
      </c>
      <c r="M478">
        <v>1619.451</v>
      </c>
      <c r="N478">
        <v>228</v>
      </c>
      <c r="O478" t="s">
        <v>192</v>
      </c>
      <c r="P478" t="s">
        <v>50</v>
      </c>
      <c r="Q478">
        <v>1997</v>
      </c>
      <c r="R478">
        <v>2023</v>
      </c>
      <c r="S478">
        <v>26</v>
      </c>
      <c r="U478">
        <v>0.11010776323382331</v>
      </c>
      <c r="V478">
        <v>5.6724631811914859E-2</v>
      </c>
      <c r="W478">
        <v>5.4316555425264486E-2</v>
      </c>
      <c r="X478">
        <v>0.32010274371276826</v>
      </c>
      <c r="Y478" t="s">
        <v>51</v>
      </c>
      <c r="Z478" t="s">
        <v>47</v>
      </c>
      <c r="AA478">
        <f t="shared" ref="AA478:AC482" si="161">+AE478*10</f>
        <v>3060</v>
      </c>
      <c r="AB478">
        <f t="shared" si="161"/>
        <v>500</v>
      </c>
      <c r="AC478">
        <f t="shared" si="161"/>
        <v>350</v>
      </c>
      <c r="AD478">
        <f t="shared" si="149"/>
        <v>3910</v>
      </c>
      <c r="AE478">
        <v>306</v>
      </c>
      <c r="AF478">
        <v>50</v>
      </c>
      <c r="AG478">
        <v>35</v>
      </c>
      <c r="AH478">
        <v>391</v>
      </c>
      <c r="AI478">
        <v>6.4536249988926917</v>
      </c>
      <c r="AJ478">
        <v>3.2580965380214821</v>
      </c>
      <c r="AK478">
        <f t="shared" si="150"/>
        <v>14.254218289591526</v>
      </c>
      <c r="AL478">
        <f t="shared" si="151"/>
        <v>8.2712926529794117</v>
      </c>
      <c r="AM478">
        <f t="shared" si="152"/>
        <v>6.2146080984221914</v>
      </c>
      <c r="AN478">
        <f t="shared" si="153"/>
        <v>8.0261701949464257</v>
      </c>
      <c r="AO478">
        <f t="shared" si="154"/>
        <v>0.78260869565217395</v>
      </c>
      <c r="AP478">
        <f t="shared" si="155"/>
        <v>0.12787723785166241</v>
      </c>
      <c r="AQ478">
        <f t="shared" si="156"/>
        <v>8.9514066496163683E-2</v>
      </c>
      <c r="AR478" t="e">
        <f>+MATCH(O478,'[1]Return t - CEO t - NO'!B151)</f>
        <v>#N/A</v>
      </c>
    </row>
    <row r="479" spans="1:44" x14ac:dyDescent="0.25">
      <c r="A479" t="s">
        <v>59</v>
      </c>
      <c r="B479">
        <v>2017</v>
      </c>
      <c r="C479">
        <v>43100</v>
      </c>
      <c r="D479">
        <v>1725.6559999999999</v>
      </c>
      <c r="E479">
        <f>+D479</f>
        <v>1725.6559999999999</v>
      </c>
      <c r="F479">
        <f t="shared" si="147"/>
        <v>1725656</v>
      </c>
      <c r="G479">
        <f t="shared" si="148"/>
        <v>14.36111782601081</v>
      </c>
      <c r="H479">
        <v>1409.386</v>
      </c>
      <c r="I479">
        <v>22.448</v>
      </c>
      <c r="J479">
        <v>-117.16200000000001</v>
      </c>
      <c r="K479">
        <v>-81.194000000000003</v>
      </c>
      <c r="L479">
        <v>0.20300000000000001</v>
      </c>
      <c r="M479">
        <v>286.36500000000001</v>
      </c>
      <c r="N479">
        <v>228</v>
      </c>
      <c r="O479" t="s">
        <v>60</v>
      </c>
      <c r="P479" t="s">
        <v>50</v>
      </c>
      <c r="Q479">
        <v>1927</v>
      </c>
      <c r="R479">
        <v>2023</v>
      </c>
      <c r="S479">
        <v>96</v>
      </c>
      <c r="U479">
        <v>-8.3129816813846596E-2</v>
      </c>
      <c r="V479">
        <v>-6.7894180531925252E-2</v>
      </c>
      <c r="W479">
        <v>-0.40913519459431147</v>
      </c>
      <c r="X479">
        <v>1.5927503182236805E-2</v>
      </c>
      <c r="Y479" t="s">
        <v>51</v>
      </c>
      <c r="Z479" t="s">
        <v>47</v>
      </c>
      <c r="AA479">
        <f t="shared" si="161"/>
        <v>2530</v>
      </c>
      <c r="AB479">
        <f t="shared" si="161"/>
        <v>940</v>
      </c>
      <c r="AC479">
        <f t="shared" si="161"/>
        <v>440</v>
      </c>
      <c r="AD479">
        <f t="shared" si="149"/>
        <v>3910</v>
      </c>
      <c r="AE479">
        <v>253</v>
      </c>
      <c r="AF479">
        <v>94</v>
      </c>
      <c r="AG479">
        <v>44</v>
      </c>
      <c r="AH479">
        <v>391</v>
      </c>
      <c r="AI479">
        <v>5.3132059790417872</v>
      </c>
      <c r="AJ479">
        <v>4.5643481914678361</v>
      </c>
      <c r="AK479">
        <f t="shared" si="150"/>
        <v>14.36111782601081</v>
      </c>
      <c r="AL479">
        <f t="shared" si="151"/>
        <v>8.2712926529794117</v>
      </c>
      <c r="AM479">
        <f t="shared" si="152"/>
        <v>6.8458798752640497</v>
      </c>
      <c r="AN479">
        <f t="shared" si="153"/>
        <v>7.8359745817215662</v>
      </c>
      <c r="AO479">
        <f t="shared" si="154"/>
        <v>0.6470588235294118</v>
      </c>
      <c r="AP479">
        <f t="shared" si="155"/>
        <v>0.24040920716112532</v>
      </c>
      <c r="AQ479">
        <f t="shared" si="156"/>
        <v>0.11253196930946291</v>
      </c>
      <c r="AR479" t="e">
        <f>+MATCH(O479,'[1]Return t - CEO t - NO'!B407)</f>
        <v>#N/A</v>
      </c>
    </row>
    <row r="480" spans="1:44" x14ac:dyDescent="0.25">
      <c r="A480" t="s">
        <v>173</v>
      </c>
      <c r="B480">
        <v>2019</v>
      </c>
      <c r="C480">
        <v>43830</v>
      </c>
      <c r="D480">
        <v>16941.646000000001</v>
      </c>
      <c r="E480">
        <f>+D480</f>
        <v>16941.646000000001</v>
      </c>
      <c r="F480">
        <f t="shared" si="147"/>
        <v>16941646</v>
      </c>
      <c r="G480">
        <f t="shared" si="148"/>
        <v>16.64528540893772</v>
      </c>
      <c r="H480">
        <v>4236.1790000000001</v>
      </c>
      <c r="I480">
        <v>10243.656999999999</v>
      </c>
      <c r="J480">
        <v>984.50199999999995</v>
      </c>
      <c r="K480">
        <v>1095.645</v>
      </c>
      <c r="L480">
        <v>2.5169999999999999</v>
      </c>
      <c r="M480">
        <v>2886.3209999999999</v>
      </c>
      <c r="N480">
        <v>228</v>
      </c>
      <c r="O480" t="s">
        <v>174</v>
      </c>
      <c r="P480" t="s">
        <v>50</v>
      </c>
      <c r="Q480">
        <v>2008</v>
      </c>
      <c r="R480">
        <v>2023</v>
      </c>
      <c r="S480">
        <v>15</v>
      </c>
      <c r="U480">
        <v>0.23240330495949296</v>
      </c>
      <c r="V480">
        <v>5.8111354705440071E-2</v>
      </c>
      <c r="W480">
        <v>0.34109234558456941</v>
      </c>
      <c r="X480">
        <v>2.4181360136103782</v>
      </c>
      <c r="Y480" t="s">
        <v>92</v>
      </c>
      <c r="Z480" t="s">
        <v>84</v>
      </c>
      <c r="AA480">
        <f t="shared" si="161"/>
        <v>3250</v>
      </c>
      <c r="AB480">
        <f t="shared" si="161"/>
        <v>450</v>
      </c>
      <c r="AC480">
        <f t="shared" si="161"/>
        <v>200</v>
      </c>
      <c r="AD480">
        <f t="shared" si="149"/>
        <v>3900</v>
      </c>
      <c r="AE480">
        <v>325</v>
      </c>
      <c r="AF480">
        <v>45</v>
      </c>
      <c r="AG480">
        <v>20</v>
      </c>
      <c r="AH480">
        <v>390</v>
      </c>
      <c r="AI480">
        <v>7.8308229951353159</v>
      </c>
      <c r="AJ480">
        <v>2.7080502011022101</v>
      </c>
      <c r="AK480">
        <f t="shared" si="150"/>
        <v>16.64528540893772</v>
      </c>
      <c r="AL480">
        <f t="shared" si="151"/>
        <v>8.2687318321177372</v>
      </c>
      <c r="AM480">
        <f t="shared" si="152"/>
        <v>6.1092475827643655</v>
      </c>
      <c r="AN480">
        <f t="shared" si="153"/>
        <v>8.0864102753237823</v>
      </c>
      <c r="AO480">
        <f t="shared" si="154"/>
        <v>0.83333333333333337</v>
      </c>
      <c r="AP480">
        <f t="shared" si="155"/>
        <v>0.11538461538461539</v>
      </c>
      <c r="AQ480">
        <f t="shared" si="156"/>
        <v>5.128205128205128E-2</v>
      </c>
      <c r="AR480">
        <f>+MATCH(O480,'[1]Return t - CEO t - NO'!B101)</f>
        <v>1</v>
      </c>
    </row>
    <row r="481" spans="1:44" x14ac:dyDescent="0.25">
      <c r="A481" t="s">
        <v>134</v>
      </c>
      <c r="B481">
        <v>2021</v>
      </c>
      <c r="C481">
        <v>44561</v>
      </c>
      <c r="D481">
        <v>10714.248</v>
      </c>
      <c r="E481">
        <f>+D481</f>
        <v>10714.248</v>
      </c>
      <c r="F481">
        <f t="shared" si="147"/>
        <v>10714248</v>
      </c>
      <c r="G481">
        <f t="shared" si="148"/>
        <v>16.187085002439076</v>
      </c>
      <c r="H481">
        <v>5563.3019999999997</v>
      </c>
      <c r="I481">
        <v>2958.797</v>
      </c>
      <c r="J481">
        <v>942.34100000000001</v>
      </c>
      <c r="K481">
        <v>1318.0150000000001</v>
      </c>
      <c r="L481">
        <v>0.64600000000000002</v>
      </c>
      <c r="M481">
        <v>4598.585</v>
      </c>
      <c r="N481">
        <v>228</v>
      </c>
      <c r="O481" t="s">
        <v>135</v>
      </c>
      <c r="P481" t="s">
        <v>50</v>
      </c>
      <c r="Q481">
        <v>1992</v>
      </c>
      <c r="R481">
        <v>2023</v>
      </c>
      <c r="S481">
        <v>31</v>
      </c>
      <c r="T481">
        <v>39233</v>
      </c>
      <c r="U481">
        <v>0.16938519605802455</v>
      </c>
      <c r="V481">
        <v>8.7952136258186306E-2</v>
      </c>
      <c r="W481">
        <v>0.20491977423490051</v>
      </c>
      <c r="X481">
        <v>0.53184188095487184</v>
      </c>
      <c r="Y481" t="s">
        <v>55</v>
      </c>
      <c r="Z481" t="s">
        <v>56</v>
      </c>
      <c r="AA481">
        <f t="shared" si="161"/>
        <v>3170</v>
      </c>
      <c r="AB481">
        <f t="shared" si="161"/>
        <v>620</v>
      </c>
      <c r="AC481">
        <f t="shared" si="161"/>
        <v>110</v>
      </c>
      <c r="AD481">
        <f t="shared" si="149"/>
        <v>3900</v>
      </c>
      <c r="AE481">
        <v>317</v>
      </c>
      <c r="AF481">
        <v>62</v>
      </c>
      <c r="AG481">
        <v>11</v>
      </c>
      <c r="AH481">
        <v>390</v>
      </c>
      <c r="AI481">
        <v>6.4707995037826018</v>
      </c>
      <c r="AJ481">
        <v>3.4339872044851463</v>
      </c>
      <c r="AK481">
        <f t="shared" si="150"/>
        <v>16.187085002439076</v>
      </c>
      <c r="AL481">
        <f t="shared" si="151"/>
        <v>8.2687318321177372</v>
      </c>
      <c r="AM481">
        <f t="shared" si="152"/>
        <v>6.4297194780391376</v>
      </c>
      <c r="AN481">
        <f t="shared" si="153"/>
        <v>8.0614868668713271</v>
      </c>
      <c r="AO481">
        <f t="shared" si="154"/>
        <v>0.81282051282051282</v>
      </c>
      <c r="AP481">
        <f t="shared" si="155"/>
        <v>0.15897435897435896</v>
      </c>
      <c r="AQ481">
        <f t="shared" si="156"/>
        <v>2.8205128205128206E-2</v>
      </c>
      <c r="AR481" t="e">
        <f>+MATCH(O481,'[1]Return t - CEO t - NO'!B267)</f>
        <v>#N/A</v>
      </c>
    </row>
    <row r="482" spans="1:44" x14ac:dyDescent="0.25">
      <c r="A482" t="s">
        <v>210</v>
      </c>
      <c r="B482">
        <v>2019</v>
      </c>
      <c r="C482">
        <v>43830</v>
      </c>
      <c r="D482">
        <v>1977.8309999999999</v>
      </c>
      <c r="E482">
        <f>+D482</f>
        <v>1977.8309999999999</v>
      </c>
      <c r="F482">
        <f t="shared" si="147"/>
        <v>1977831</v>
      </c>
      <c r="G482">
        <f t="shared" si="148"/>
        <v>14.497511347676383</v>
      </c>
      <c r="H482">
        <v>823.21299999999997</v>
      </c>
      <c r="I482">
        <v>360.38099999999997</v>
      </c>
      <c r="J482">
        <v>66.233999999999995</v>
      </c>
      <c r="K482">
        <v>276.46600000000001</v>
      </c>
      <c r="L482">
        <v>1.5429999999999999</v>
      </c>
      <c r="M482">
        <v>2024.8989999999999</v>
      </c>
      <c r="N482">
        <v>228</v>
      </c>
      <c r="O482" t="s">
        <v>211</v>
      </c>
      <c r="P482" t="s">
        <v>50</v>
      </c>
      <c r="Q482">
        <v>1925</v>
      </c>
      <c r="R482">
        <v>2023</v>
      </c>
      <c r="S482">
        <v>98</v>
      </c>
      <c r="U482">
        <v>8.045791307960394E-2</v>
      </c>
      <c r="V482">
        <v>3.3488199952372066E-2</v>
      </c>
      <c r="W482">
        <v>3.2709779598883694E-2</v>
      </c>
      <c r="X482">
        <v>0.43777369890903084</v>
      </c>
      <c r="Y482" t="s">
        <v>178</v>
      </c>
      <c r="Z482" t="s">
        <v>64</v>
      </c>
      <c r="AA482">
        <f t="shared" si="161"/>
        <v>3290</v>
      </c>
      <c r="AB482">
        <f t="shared" si="161"/>
        <v>440</v>
      </c>
      <c r="AC482">
        <f t="shared" si="161"/>
        <v>160</v>
      </c>
      <c r="AD482">
        <f t="shared" si="149"/>
        <v>3890</v>
      </c>
      <c r="AE482">
        <v>329</v>
      </c>
      <c r="AF482">
        <v>44</v>
      </c>
      <c r="AG482">
        <v>16</v>
      </c>
      <c r="AH482">
        <v>389</v>
      </c>
      <c r="AI482">
        <v>7.3414838523631607</v>
      </c>
      <c r="AJ482">
        <v>4.5849674786705723</v>
      </c>
      <c r="AK482">
        <f t="shared" si="150"/>
        <v>14.497511347676383</v>
      </c>
      <c r="AL482">
        <f t="shared" si="151"/>
        <v>8.2661644366124918</v>
      </c>
      <c r="AM482">
        <f t="shared" si="152"/>
        <v>6.0867747269123065</v>
      </c>
      <c r="AN482">
        <f t="shared" si="153"/>
        <v>8.0986428437594178</v>
      </c>
      <c r="AO482">
        <f t="shared" si="154"/>
        <v>0.84575835475578409</v>
      </c>
      <c r="AP482">
        <f t="shared" si="155"/>
        <v>0.11311053984575835</v>
      </c>
      <c r="AQ482">
        <f t="shared" si="156"/>
        <v>4.1131105398457581E-2</v>
      </c>
      <c r="AR482" t="e">
        <f>+MATCH(O482,'[1]Return t - CEO t - NO'!B277)</f>
        <v>#N/A</v>
      </c>
    </row>
    <row r="483" spans="1:44" x14ac:dyDescent="0.25">
      <c r="A483" t="s">
        <v>164</v>
      </c>
      <c r="B483">
        <v>2020</v>
      </c>
      <c r="C483">
        <v>44196</v>
      </c>
      <c r="D483">
        <v>17.006</v>
      </c>
      <c r="E483">
        <f>+D483*[1]Valuta!$D$10</f>
        <v>145.18872500000001</v>
      </c>
      <c r="F483">
        <f t="shared" si="147"/>
        <v>145188.72500000001</v>
      </c>
      <c r="G483">
        <f t="shared" si="148"/>
        <v>11.885789726842646</v>
      </c>
      <c r="H483">
        <v>12.513999999999999</v>
      </c>
      <c r="I483">
        <v>0.32700000000000001</v>
      </c>
      <c r="J483">
        <v>-26.402000000000001</v>
      </c>
      <c r="K483">
        <v>-24.683</v>
      </c>
      <c r="L483">
        <v>0.09</v>
      </c>
      <c r="M483">
        <v>1.095</v>
      </c>
      <c r="N483">
        <v>228</v>
      </c>
      <c r="O483" t="s">
        <v>165</v>
      </c>
      <c r="P483" t="s">
        <v>45</v>
      </c>
      <c r="Q483">
        <v>1996</v>
      </c>
      <c r="R483">
        <v>2023</v>
      </c>
      <c r="S483">
        <v>27</v>
      </c>
      <c r="T483">
        <v>44256</v>
      </c>
      <c r="U483">
        <v>-2.1097970273293911</v>
      </c>
      <c r="V483">
        <v>-1.5525108785134658</v>
      </c>
      <c r="W483">
        <v>-24.111415525114158</v>
      </c>
      <c r="X483">
        <v>2.6130733578392202E-2</v>
      </c>
      <c r="Y483" t="s">
        <v>98</v>
      </c>
      <c r="Z483" t="s">
        <v>68</v>
      </c>
      <c r="AA483" s="1">
        <f>+AE483*[1]Valuta!$D$10</f>
        <v>2663.7</v>
      </c>
      <c r="AB483" s="1">
        <f>+AF483*[1]Valuta!$D$10</f>
        <v>1024.5</v>
      </c>
      <c r="AC483" s="1">
        <f>+AG483*[1]Valuta!$D$10</f>
        <v>196.36249999999998</v>
      </c>
      <c r="AD483" s="1">
        <f t="shared" si="149"/>
        <v>3884.5625</v>
      </c>
      <c r="AE483">
        <v>312</v>
      </c>
      <c r="AF483">
        <v>120</v>
      </c>
      <c r="AG483">
        <v>23</v>
      </c>
      <c r="AH483">
        <v>455</v>
      </c>
      <c r="AI483">
        <v>4.499809670330265</v>
      </c>
      <c r="AJ483">
        <v>3.2958368660043291</v>
      </c>
      <c r="AK483">
        <f t="shared" si="150"/>
        <v>11.885789726842646</v>
      </c>
      <c r="AL483">
        <f t="shared" si="151"/>
        <v>8.2647656438478592</v>
      </c>
      <c r="AM483">
        <f t="shared" si="152"/>
        <v>6.9319599676789547</v>
      </c>
      <c r="AN483">
        <f t="shared" si="153"/>
        <v>7.8874714127063905</v>
      </c>
      <c r="AO483">
        <f t="shared" si="154"/>
        <v>0.68571428571428572</v>
      </c>
      <c r="AP483">
        <f t="shared" si="155"/>
        <v>0.26373626373626374</v>
      </c>
      <c r="AQ483">
        <f t="shared" si="156"/>
        <v>5.0549450549450543E-2</v>
      </c>
      <c r="AR483" t="e">
        <f>+MATCH(O483,'[1]Return t - CEO t - NO'!B300)</f>
        <v>#N/A</v>
      </c>
    </row>
    <row r="484" spans="1:44" x14ac:dyDescent="0.25">
      <c r="A484" s="3" t="s">
        <v>43</v>
      </c>
      <c r="B484" s="3">
        <v>2017</v>
      </c>
      <c r="C484">
        <v>43100</v>
      </c>
      <c r="D484">
        <v>102.129</v>
      </c>
      <c r="E484">
        <f>+D484*[1]Valuta!$D$7</f>
        <v>841.65530189999993</v>
      </c>
      <c r="F484">
        <f t="shared" si="147"/>
        <v>841655.30189999996</v>
      </c>
      <c r="G484">
        <f t="shared" si="148"/>
        <v>13.643125829239256</v>
      </c>
      <c r="H484">
        <v>26.03</v>
      </c>
      <c r="I484">
        <v>63.814999999999998</v>
      </c>
      <c r="J484">
        <v>8.673</v>
      </c>
      <c r="K484">
        <v>12.183999999999999</v>
      </c>
      <c r="L484">
        <v>0.25700000000000001</v>
      </c>
      <c r="M484">
        <v>22.646000000000001</v>
      </c>
      <c r="N484">
        <v>228</v>
      </c>
      <c r="O484" s="3" t="s">
        <v>44</v>
      </c>
      <c r="P484" s="3" t="s">
        <v>45</v>
      </c>
      <c r="Q484">
        <v>1981</v>
      </c>
      <c r="R484">
        <v>2023</v>
      </c>
      <c r="S484">
        <v>42</v>
      </c>
      <c r="U484">
        <v>0.33319247022666154</v>
      </c>
      <c r="V484">
        <v>8.4922010398613509E-2</v>
      </c>
      <c r="W484">
        <v>0.38298154199417117</v>
      </c>
      <c r="X484">
        <v>2.4515943142527852</v>
      </c>
      <c r="Y484" t="s">
        <v>46</v>
      </c>
      <c r="Z484" t="s">
        <v>47</v>
      </c>
      <c r="AA484" s="4">
        <f>+AE484*[1]Valuta!$D$7</f>
        <v>3304.6810999999998</v>
      </c>
      <c r="AB484" s="4">
        <f>+AF484*[1]Valuta!$C$7</f>
        <v>0</v>
      </c>
      <c r="AC484" s="4">
        <f>+AG484*[1]Valuta!D7</f>
        <v>576.87699999999995</v>
      </c>
      <c r="AD484" s="4">
        <f t="shared" si="149"/>
        <v>3881.5580999999997</v>
      </c>
      <c r="AE484" s="3">
        <v>401</v>
      </c>
      <c r="AF484" s="3">
        <v>0</v>
      </c>
      <c r="AG484" s="3">
        <v>70</v>
      </c>
      <c r="AH484" s="3">
        <v>471</v>
      </c>
      <c r="AI484" s="3">
        <v>5.5490760848952201</v>
      </c>
      <c r="AJ484" s="3">
        <v>3.7376696182833684</v>
      </c>
      <c r="AK484" s="3">
        <f t="shared" si="150"/>
        <v>13.643125829239256</v>
      </c>
      <c r="AL484" s="3">
        <f t="shared" si="151"/>
        <v>8.2639919241737445</v>
      </c>
      <c r="AM484" s="3" t="e">
        <f t="shared" si="152"/>
        <v>#NUM!</v>
      </c>
      <c r="AN484" s="3">
        <f t="shared" si="153"/>
        <v>8.103095257463897</v>
      </c>
      <c r="AO484" s="3">
        <f t="shared" si="154"/>
        <v>0.85138004246284504</v>
      </c>
      <c r="AP484" s="3">
        <f t="shared" si="155"/>
        <v>0</v>
      </c>
      <c r="AQ484" s="3">
        <f t="shared" si="156"/>
        <v>0.14861995753715498</v>
      </c>
      <c r="AR484" s="3">
        <f>+MATCH(O484,'[1]Return t - CEO t - NO'!B111)</f>
        <v>1</v>
      </c>
    </row>
    <row r="485" spans="1:44" x14ac:dyDescent="0.25">
      <c r="A485" t="s">
        <v>216</v>
      </c>
      <c r="B485">
        <v>2017</v>
      </c>
      <c r="C485">
        <v>43100</v>
      </c>
      <c r="D485">
        <v>2446.5790000000002</v>
      </c>
      <c r="E485">
        <f>+D485</f>
        <v>2446.5790000000002</v>
      </c>
      <c r="F485">
        <f t="shared" si="147"/>
        <v>2446579</v>
      </c>
      <c r="G485">
        <f t="shared" si="148"/>
        <v>14.710201280217971</v>
      </c>
      <c r="H485">
        <v>1139.636</v>
      </c>
      <c r="I485">
        <v>1060.6590000000001</v>
      </c>
      <c r="J485">
        <v>-84.334999999999994</v>
      </c>
      <c r="K485">
        <v>30.873999999999999</v>
      </c>
      <c r="L485">
        <v>3.1E-2</v>
      </c>
      <c r="M485">
        <v>231.107</v>
      </c>
      <c r="N485">
        <v>228</v>
      </c>
      <c r="O485" t="s">
        <v>217</v>
      </c>
      <c r="P485" t="s">
        <v>50</v>
      </c>
      <c r="Q485">
        <v>1981</v>
      </c>
      <c r="R485">
        <v>2023</v>
      </c>
      <c r="S485">
        <v>42</v>
      </c>
      <c r="U485">
        <v>-7.4001698788034073E-2</v>
      </c>
      <c r="V485">
        <v>-3.4470581166600379E-2</v>
      </c>
      <c r="W485">
        <v>-0.36491754901409301</v>
      </c>
      <c r="X485">
        <v>0.93069980239304495</v>
      </c>
      <c r="Y485" t="s">
        <v>46</v>
      </c>
      <c r="Z485" t="s">
        <v>47</v>
      </c>
      <c r="AA485">
        <f t="shared" ref="AA485:AC488" si="162">+AE485*10</f>
        <v>2970</v>
      </c>
      <c r="AB485">
        <f t="shared" si="162"/>
        <v>0</v>
      </c>
      <c r="AC485">
        <f t="shared" si="162"/>
        <v>890</v>
      </c>
      <c r="AD485">
        <f t="shared" si="149"/>
        <v>3860</v>
      </c>
      <c r="AE485">
        <v>297</v>
      </c>
      <c r="AF485">
        <v>0</v>
      </c>
      <c r="AG485">
        <v>89</v>
      </c>
      <c r="AH485">
        <v>386</v>
      </c>
      <c r="AI485">
        <v>3.4339872044851463</v>
      </c>
      <c r="AJ485">
        <v>3.7376696182833684</v>
      </c>
      <c r="AK485">
        <f t="shared" si="150"/>
        <v>14.710201280217971</v>
      </c>
      <c r="AL485">
        <f t="shared" si="151"/>
        <v>8.258422462458876</v>
      </c>
      <c r="AM485" t="e">
        <f t="shared" si="152"/>
        <v>#NUM!</v>
      </c>
      <c r="AN485">
        <f t="shared" si="153"/>
        <v>7.9963172317967457</v>
      </c>
      <c r="AO485">
        <f t="shared" si="154"/>
        <v>0.76943005181347146</v>
      </c>
      <c r="AP485">
        <f t="shared" si="155"/>
        <v>0</v>
      </c>
      <c r="AQ485">
        <f t="shared" si="156"/>
        <v>0.23056994818652848</v>
      </c>
      <c r="AR485" t="e">
        <f>+MATCH(O485,'[1]Return t - CEO t - NO'!B255)</f>
        <v>#N/A</v>
      </c>
    </row>
    <row r="486" spans="1:44" x14ac:dyDescent="0.25">
      <c r="A486" t="s">
        <v>216</v>
      </c>
      <c r="B486">
        <v>2022</v>
      </c>
      <c r="C486">
        <v>44926</v>
      </c>
      <c r="D486">
        <v>1185.5540000000001</v>
      </c>
      <c r="E486">
        <f>+D486</f>
        <v>1185.5540000000001</v>
      </c>
      <c r="F486">
        <f t="shared" si="147"/>
        <v>1185554</v>
      </c>
      <c r="G486">
        <f t="shared" si="148"/>
        <v>13.985720733850885</v>
      </c>
      <c r="H486">
        <v>1170.962</v>
      </c>
      <c r="I486">
        <v>1E-3</v>
      </c>
      <c r="J486">
        <v>-19.96</v>
      </c>
      <c r="K486">
        <v>-17.193000000000001</v>
      </c>
      <c r="L486">
        <v>8.9999999999999993E-3</v>
      </c>
      <c r="M486">
        <v>243.13499999999999</v>
      </c>
      <c r="N486">
        <v>228</v>
      </c>
      <c r="O486" t="s">
        <v>217</v>
      </c>
      <c r="P486" t="s">
        <v>50</v>
      </c>
      <c r="Q486">
        <v>1981</v>
      </c>
      <c r="R486">
        <v>2023</v>
      </c>
      <c r="S486">
        <v>42</v>
      </c>
      <c r="U486">
        <v>-1.7045813613080527E-2</v>
      </c>
      <c r="V486">
        <v>-1.683601084387552E-2</v>
      </c>
      <c r="W486">
        <v>-8.2094309745614588E-2</v>
      </c>
      <c r="X486">
        <v>8.5399867801004652E-7</v>
      </c>
      <c r="Y486" t="s">
        <v>46</v>
      </c>
      <c r="Z486" t="s">
        <v>47</v>
      </c>
      <c r="AA486">
        <f t="shared" si="162"/>
        <v>3390</v>
      </c>
      <c r="AB486">
        <f t="shared" si="162"/>
        <v>0</v>
      </c>
      <c r="AC486">
        <f t="shared" si="162"/>
        <v>450</v>
      </c>
      <c r="AD486">
        <f t="shared" si="149"/>
        <v>3840</v>
      </c>
      <c r="AE486">
        <v>339</v>
      </c>
      <c r="AF486">
        <v>0</v>
      </c>
      <c r="AG486">
        <v>45</v>
      </c>
      <c r="AH486">
        <v>384</v>
      </c>
      <c r="AI486">
        <v>2.1972245773362196</v>
      </c>
      <c r="AJ486">
        <v>3.7376696182833684</v>
      </c>
      <c r="AK486">
        <f t="shared" si="150"/>
        <v>13.985720733850885</v>
      </c>
      <c r="AL486">
        <f t="shared" si="151"/>
        <v>8.2532276455817719</v>
      </c>
      <c r="AM486" t="e">
        <f t="shared" si="152"/>
        <v>#NUM!</v>
      </c>
      <c r="AN486">
        <f t="shared" si="153"/>
        <v>8.1285852003744967</v>
      </c>
      <c r="AO486">
        <f t="shared" si="154"/>
        <v>0.8828125</v>
      </c>
      <c r="AP486">
        <f t="shared" si="155"/>
        <v>0</v>
      </c>
      <c r="AQ486">
        <f t="shared" si="156"/>
        <v>0.1171875</v>
      </c>
      <c r="AR486" t="e">
        <f>+MATCH(O486,'[1]Return t - CEO t - NO'!B250)</f>
        <v>#N/A</v>
      </c>
    </row>
    <row r="487" spans="1:44" x14ac:dyDescent="0.25">
      <c r="A487" t="s">
        <v>210</v>
      </c>
      <c r="B487">
        <v>2018</v>
      </c>
      <c r="C487">
        <v>43465</v>
      </c>
      <c r="D487">
        <v>1451.229</v>
      </c>
      <c r="E487">
        <f>+D487</f>
        <v>1451.229</v>
      </c>
      <c r="F487">
        <f t="shared" si="147"/>
        <v>1451229</v>
      </c>
      <c r="G487">
        <f t="shared" si="148"/>
        <v>14.187921341605305</v>
      </c>
      <c r="H487">
        <v>798.05399999999997</v>
      </c>
      <c r="I487">
        <v>1E-3</v>
      </c>
      <c r="J487">
        <v>75.128</v>
      </c>
      <c r="K487">
        <v>149.006</v>
      </c>
      <c r="L487">
        <v>1.2170000000000001</v>
      </c>
      <c r="M487">
        <v>1965.1489999999999</v>
      </c>
      <c r="N487">
        <v>228</v>
      </c>
      <c r="O487" t="s">
        <v>211</v>
      </c>
      <c r="P487" t="s">
        <v>50</v>
      </c>
      <c r="Q487">
        <v>1925</v>
      </c>
      <c r="R487">
        <v>2023</v>
      </c>
      <c r="S487">
        <v>98</v>
      </c>
      <c r="U487">
        <v>9.4138993100717494E-2</v>
      </c>
      <c r="V487">
        <v>5.1768535496465408E-2</v>
      </c>
      <c r="W487">
        <v>3.8230180001618201E-2</v>
      </c>
      <c r="X487">
        <v>1.2530480393557329E-6</v>
      </c>
      <c r="Y487" t="s">
        <v>178</v>
      </c>
      <c r="Z487" t="s">
        <v>64</v>
      </c>
      <c r="AA487">
        <f t="shared" si="162"/>
        <v>3210</v>
      </c>
      <c r="AB487">
        <f t="shared" si="162"/>
        <v>460</v>
      </c>
      <c r="AC487">
        <f t="shared" si="162"/>
        <v>170</v>
      </c>
      <c r="AD487">
        <f t="shared" si="149"/>
        <v>3840</v>
      </c>
      <c r="AE487">
        <v>321</v>
      </c>
      <c r="AF487">
        <v>46</v>
      </c>
      <c r="AG487">
        <v>17</v>
      </c>
      <c r="AH487">
        <v>384</v>
      </c>
      <c r="AI487">
        <v>7.1041440929875268</v>
      </c>
      <c r="AJ487">
        <v>4.5849674786705723</v>
      </c>
      <c r="AK487">
        <f t="shared" si="150"/>
        <v>14.187921341605305</v>
      </c>
      <c r="AL487">
        <f t="shared" si="151"/>
        <v>8.2532276455817719</v>
      </c>
      <c r="AM487">
        <f t="shared" si="152"/>
        <v>6.131226489483141</v>
      </c>
      <c r="AN487">
        <f t="shared" si="153"/>
        <v>8.0740262161240608</v>
      </c>
      <c r="AO487">
        <f t="shared" si="154"/>
        <v>0.8359375</v>
      </c>
      <c r="AP487">
        <f t="shared" si="155"/>
        <v>0.11979166666666667</v>
      </c>
      <c r="AQ487">
        <f t="shared" si="156"/>
        <v>4.4270833333333336E-2</v>
      </c>
      <c r="AR487" t="e">
        <f>+MATCH(O487,'[1]Return t - CEO t - NO'!B278)</f>
        <v>#N/A</v>
      </c>
    </row>
    <row r="488" spans="1:44" x14ac:dyDescent="0.25">
      <c r="A488" t="s">
        <v>228</v>
      </c>
      <c r="B488">
        <v>2017</v>
      </c>
      <c r="C488">
        <v>43100</v>
      </c>
      <c r="D488">
        <v>13103.968999999999</v>
      </c>
      <c r="E488">
        <f>+D488</f>
        <v>13103.968999999999</v>
      </c>
      <c r="F488">
        <f t="shared" si="147"/>
        <v>13103969</v>
      </c>
      <c r="G488">
        <f t="shared" si="148"/>
        <v>16.388425719382322</v>
      </c>
      <c r="H488">
        <v>2125.91</v>
      </c>
      <c r="I488">
        <v>3520.4470000000001</v>
      </c>
      <c r="J488">
        <v>588.35</v>
      </c>
      <c r="K488">
        <v>592.50400000000002</v>
      </c>
      <c r="L488">
        <v>3.9E-2</v>
      </c>
      <c r="M488">
        <v>712.34799999999996</v>
      </c>
      <c r="N488">
        <v>228</v>
      </c>
      <c r="O488" t="s">
        <v>229</v>
      </c>
      <c r="P488" t="s">
        <v>50</v>
      </c>
      <c r="Q488">
        <v>2007</v>
      </c>
      <c r="R488">
        <v>2023</v>
      </c>
      <c r="S488">
        <v>16</v>
      </c>
      <c r="U488">
        <v>0.27675207322981693</v>
      </c>
      <c r="V488">
        <v>4.4898610489692098E-2</v>
      </c>
      <c r="W488">
        <v>0.82593058448960344</v>
      </c>
      <c r="X488">
        <v>1.6559717956075282</v>
      </c>
      <c r="Y488" t="s">
        <v>83</v>
      </c>
      <c r="Z488" t="s">
        <v>84</v>
      </c>
      <c r="AA488">
        <f t="shared" si="162"/>
        <v>2580</v>
      </c>
      <c r="AB488">
        <f t="shared" si="162"/>
        <v>1050</v>
      </c>
      <c r="AC488">
        <f t="shared" si="162"/>
        <v>200</v>
      </c>
      <c r="AD488">
        <f t="shared" si="149"/>
        <v>3830</v>
      </c>
      <c r="AE488">
        <v>258</v>
      </c>
      <c r="AF488">
        <v>105</v>
      </c>
      <c r="AG488">
        <v>20</v>
      </c>
      <c r="AH488">
        <v>383</v>
      </c>
      <c r="AI488">
        <v>3.6635616461296463</v>
      </c>
      <c r="AJ488">
        <v>2.7725887222397811</v>
      </c>
      <c r="AK488">
        <f t="shared" si="150"/>
        <v>16.388425719382322</v>
      </c>
      <c r="AL488">
        <f t="shared" si="151"/>
        <v>8.2506200821746916</v>
      </c>
      <c r="AM488">
        <f t="shared" si="152"/>
        <v>6.956545443151569</v>
      </c>
      <c r="AN488">
        <f t="shared" si="153"/>
        <v>7.8555446779156632</v>
      </c>
      <c r="AO488">
        <f t="shared" si="154"/>
        <v>0.67362924281984338</v>
      </c>
      <c r="AP488">
        <f t="shared" si="155"/>
        <v>0.27415143603133157</v>
      </c>
      <c r="AQ488">
        <f t="shared" si="156"/>
        <v>5.2219321148825062E-2</v>
      </c>
      <c r="AR488" t="e">
        <f>+MATCH(O488,'[1]Return t - CEO t - NO'!B494)</f>
        <v>#N/A</v>
      </c>
    </row>
    <row r="489" spans="1:44" x14ac:dyDescent="0.25">
      <c r="A489" t="s">
        <v>75</v>
      </c>
      <c r="B489">
        <v>2019</v>
      </c>
      <c r="C489">
        <v>43830</v>
      </c>
      <c r="D489">
        <v>2921</v>
      </c>
      <c r="E489">
        <f>+D489*[1]Valuta!$D$9</f>
        <v>25756.209600000002</v>
      </c>
      <c r="F489">
        <f t="shared" si="147"/>
        <v>25756209.600000001</v>
      </c>
      <c r="G489">
        <f t="shared" si="148"/>
        <v>17.064186305516714</v>
      </c>
      <c r="H489">
        <v>575</v>
      </c>
      <c r="I489">
        <v>1009</v>
      </c>
      <c r="J489">
        <v>73</v>
      </c>
      <c r="K489">
        <v>143</v>
      </c>
      <c r="L489">
        <v>2.5000000000000001E-2</v>
      </c>
      <c r="M489">
        <v>333</v>
      </c>
      <c r="N489">
        <v>228</v>
      </c>
      <c r="O489" t="s">
        <v>76</v>
      </c>
      <c r="P489" t="s">
        <v>45</v>
      </c>
      <c r="Q489">
        <v>2005</v>
      </c>
      <c r="R489">
        <v>2023</v>
      </c>
      <c r="S489">
        <v>18</v>
      </c>
      <c r="U489">
        <v>0.12695652173913044</v>
      </c>
      <c r="V489">
        <v>2.4991441287230399E-2</v>
      </c>
      <c r="W489">
        <v>0.21921921921921922</v>
      </c>
      <c r="X489">
        <v>1.7547826086956522</v>
      </c>
      <c r="Y489" t="s">
        <v>71</v>
      </c>
      <c r="Z489" t="s">
        <v>72</v>
      </c>
      <c r="AA489" s="1">
        <f>+AE489*[1]Valuta!$D$9</f>
        <v>3685.7568000000001</v>
      </c>
      <c r="AB489" s="1">
        <f>+AF489*[1]Valuta!$D$9</f>
        <v>0</v>
      </c>
      <c r="AC489" s="1">
        <f>+AG489*[1]Valuta!$D$9</f>
        <v>132.26400000000001</v>
      </c>
      <c r="AD489" s="1">
        <f t="shared" si="149"/>
        <v>3818.0208000000002</v>
      </c>
      <c r="AE489">
        <v>418</v>
      </c>
      <c r="AF489">
        <v>0</v>
      </c>
      <c r="AG489">
        <v>15</v>
      </c>
      <c r="AH489">
        <v>433</v>
      </c>
      <c r="AI489">
        <v>3.2188758248682006</v>
      </c>
      <c r="AJ489">
        <v>2.8903717578961645</v>
      </c>
      <c r="AK489">
        <f t="shared" si="150"/>
        <v>17.064186305516714</v>
      </c>
      <c r="AL489">
        <f t="shared" si="151"/>
        <v>8.2474874521493238</v>
      </c>
      <c r="AM489" t="e">
        <f t="shared" si="152"/>
        <v>#NUM!</v>
      </c>
      <c r="AN489">
        <f t="shared" si="153"/>
        <v>8.2122311566715904</v>
      </c>
      <c r="AO489">
        <f t="shared" si="154"/>
        <v>0.96535796766743642</v>
      </c>
      <c r="AP489">
        <f t="shared" si="155"/>
        <v>0</v>
      </c>
      <c r="AQ489">
        <f t="shared" si="156"/>
        <v>3.4642032332563508E-2</v>
      </c>
      <c r="AR489" t="e">
        <f>+MATCH(O489,'[1]Return t - CEO t - NO'!B117)</f>
        <v>#N/A</v>
      </c>
    </row>
    <row r="490" spans="1:44" x14ac:dyDescent="0.25">
      <c r="A490" t="s">
        <v>236</v>
      </c>
      <c r="B490">
        <v>2022</v>
      </c>
      <c r="C490">
        <v>44926</v>
      </c>
      <c r="D490">
        <v>547.17399999999998</v>
      </c>
      <c r="E490">
        <f>+D490</f>
        <v>547.17399999999998</v>
      </c>
      <c r="F490">
        <f t="shared" si="147"/>
        <v>547174</v>
      </c>
      <c r="G490">
        <f t="shared" si="148"/>
        <v>13.212522129541739</v>
      </c>
      <c r="H490">
        <v>258.89699999999999</v>
      </c>
      <c r="I490">
        <v>35.496000000000002</v>
      </c>
      <c r="J490">
        <v>1.976</v>
      </c>
      <c r="K490">
        <v>22.431999999999999</v>
      </c>
      <c r="L490">
        <v>0.315</v>
      </c>
      <c r="M490">
        <v>507.83800000000002</v>
      </c>
      <c r="N490">
        <v>228</v>
      </c>
      <c r="O490" t="s">
        <v>237</v>
      </c>
      <c r="P490" t="s">
        <v>50</v>
      </c>
      <c r="Q490">
        <v>1913</v>
      </c>
      <c r="R490">
        <v>2023</v>
      </c>
      <c r="S490">
        <v>110</v>
      </c>
      <c r="U490">
        <v>7.6323788997168761E-3</v>
      </c>
      <c r="V490">
        <v>3.6112826998358841E-3</v>
      </c>
      <c r="W490">
        <v>3.8910046117068826E-3</v>
      </c>
      <c r="X490">
        <v>0.13710471732001531</v>
      </c>
      <c r="Y490" t="s">
        <v>51</v>
      </c>
      <c r="Z490" t="s">
        <v>47</v>
      </c>
      <c r="AA490">
        <f t="shared" ref="AA490:AC494" si="163">+AE490*10</f>
        <v>3600</v>
      </c>
      <c r="AB490">
        <f t="shared" si="163"/>
        <v>0</v>
      </c>
      <c r="AC490">
        <f t="shared" si="163"/>
        <v>210</v>
      </c>
      <c r="AD490">
        <f t="shared" si="149"/>
        <v>3810</v>
      </c>
      <c r="AE490">
        <v>360</v>
      </c>
      <c r="AF490">
        <v>0</v>
      </c>
      <c r="AG490">
        <v>21</v>
      </c>
      <c r="AH490">
        <v>381</v>
      </c>
      <c r="AI490">
        <v>5.7525726388256331</v>
      </c>
      <c r="AJ490">
        <v>4.7004803657924166</v>
      </c>
      <c r="AK490">
        <f t="shared" si="150"/>
        <v>13.212522129541739</v>
      </c>
      <c r="AL490">
        <f t="shared" si="151"/>
        <v>8.2453844681207471</v>
      </c>
      <c r="AM490" t="e">
        <f t="shared" si="152"/>
        <v>#NUM!</v>
      </c>
      <c r="AN490">
        <f t="shared" si="153"/>
        <v>8.1886891244442008</v>
      </c>
      <c r="AO490">
        <f t="shared" si="154"/>
        <v>0.94488188976377951</v>
      </c>
      <c r="AP490">
        <f t="shared" si="155"/>
        <v>0</v>
      </c>
      <c r="AQ490">
        <f t="shared" si="156"/>
        <v>5.5118110236220472E-2</v>
      </c>
      <c r="AR490" t="e">
        <f>+MATCH(O490,'[1]Return t - CEO t - NO'!B258)</f>
        <v>#N/A</v>
      </c>
    </row>
    <row r="491" spans="1:44" x14ac:dyDescent="0.25">
      <c r="A491" t="s">
        <v>171</v>
      </c>
      <c r="B491">
        <v>2017</v>
      </c>
      <c r="C491">
        <v>43100</v>
      </c>
      <c r="D491">
        <v>1070.3720000000001</v>
      </c>
      <c r="E491">
        <f>+D491</f>
        <v>1070.3720000000001</v>
      </c>
      <c r="F491">
        <f t="shared" si="147"/>
        <v>1070372</v>
      </c>
      <c r="G491">
        <f t="shared" si="148"/>
        <v>13.883516809568523</v>
      </c>
      <c r="H491">
        <v>414.23099999999999</v>
      </c>
      <c r="I491">
        <v>125</v>
      </c>
      <c r="J491">
        <v>53.926000000000002</v>
      </c>
      <c r="K491">
        <v>68.942999999999998</v>
      </c>
      <c r="L491">
        <v>0.41499999999999998</v>
      </c>
      <c r="M491">
        <v>973.47500000000002</v>
      </c>
      <c r="N491">
        <v>228</v>
      </c>
      <c r="O491" t="s">
        <v>172</v>
      </c>
      <c r="P491" t="s">
        <v>50</v>
      </c>
      <c r="Q491">
        <v>1984</v>
      </c>
      <c r="R491">
        <v>2023</v>
      </c>
      <c r="S491">
        <v>39</v>
      </c>
      <c r="U491">
        <v>0.13018340008352827</v>
      </c>
      <c r="V491">
        <v>5.0380615337471457E-2</v>
      </c>
      <c r="W491">
        <v>5.5395361976424667E-2</v>
      </c>
      <c r="X491">
        <v>0.301763991589234</v>
      </c>
      <c r="Y491" t="s">
        <v>98</v>
      </c>
      <c r="Z491" t="s">
        <v>68</v>
      </c>
      <c r="AA491">
        <f t="shared" si="163"/>
        <v>3080</v>
      </c>
      <c r="AB491">
        <f t="shared" si="163"/>
        <v>640</v>
      </c>
      <c r="AC491">
        <f t="shared" si="163"/>
        <v>80</v>
      </c>
      <c r="AD491">
        <f t="shared" si="149"/>
        <v>3800</v>
      </c>
      <c r="AE491">
        <v>308</v>
      </c>
      <c r="AF491">
        <v>64</v>
      </c>
      <c r="AG491">
        <v>8</v>
      </c>
      <c r="AH491">
        <v>380</v>
      </c>
      <c r="AI491">
        <v>6.0282785202306979</v>
      </c>
      <c r="AJ491">
        <v>3.6635616461296463</v>
      </c>
      <c r="AK491">
        <f t="shared" si="150"/>
        <v>13.883516809568523</v>
      </c>
      <c r="AL491">
        <f t="shared" si="151"/>
        <v>8.2427563457144775</v>
      </c>
      <c r="AM491">
        <f t="shared" si="152"/>
        <v>6.4614681763537174</v>
      </c>
      <c r="AN491">
        <f t="shared" si="153"/>
        <v>8.0326848759676199</v>
      </c>
      <c r="AO491">
        <f t="shared" si="154"/>
        <v>0.81052631578947365</v>
      </c>
      <c r="AP491">
        <f t="shared" si="155"/>
        <v>0.16842105263157894</v>
      </c>
      <c r="AQ491">
        <f t="shared" si="156"/>
        <v>2.1052631578947368E-2</v>
      </c>
      <c r="AR491" t="e">
        <f>+MATCH(O491,'[1]Return t - CEO t - NO'!B550)</f>
        <v>#N/A</v>
      </c>
    </row>
    <row r="492" spans="1:44" x14ac:dyDescent="0.25">
      <c r="A492" t="s">
        <v>232</v>
      </c>
      <c r="B492">
        <v>2022</v>
      </c>
      <c r="C492">
        <v>44926</v>
      </c>
      <c r="D492">
        <v>100.414</v>
      </c>
      <c r="E492">
        <f>+D492</f>
        <v>100.414</v>
      </c>
      <c r="F492">
        <f t="shared" si="147"/>
        <v>100414</v>
      </c>
      <c r="G492">
        <f t="shared" si="148"/>
        <v>11.517056918749677</v>
      </c>
      <c r="H492">
        <v>2.5659999999999998</v>
      </c>
      <c r="I492">
        <v>57.433</v>
      </c>
      <c r="J492">
        <v>-493.59100000000001</v>
      </c>
      <c r="K492">
        <v>-100.91800000000001</v>
      </c>
      <c r="L492">
        <v>2.1000000000000001E-2</v>
      </c>
      <c r="M492">
        <v>10002</v>
      </c>
      <c r="N492">
        <v>228</v>
      </c>
      <c r="O492" t="s">
        <v>233</v>
      </c>
      <c r="P492" t="s">
        <v>50</v>
      </c>
      <c r="Q492">
        <v>2010</v>
      </c>
      <c r="R492">
        <v>2023</v>
      </c>
      <c r="S492">
        <v>13</v>
      </c>
      <c r="U492">
        <v>-192.3581449727202</v>
      </c>
      <c r="V492">
        <v>-4.9155595833250345</v>
      </c>
      <c r="W492">
        <v>-4.9349230153969206E-2</v>
      </c>
      <c r="X492">
        <v>22.382307092751365</v>
      </c>
      <c r="Y492" t="s">
        <v>128</v>
      </c>
      <c r="Z492" t="s">
        <v>129</v>
      </c>
      <c r="AA492">
        <f t="shared" si="163"/>
        <v>2550</v>
      </c>
      <c r="AB492">
        <f t="shared" si="163"/>
        <v>1130</v>
      </c>
      <c r="AC492">
        <f t="shared" si="163"/>
        <v>110</v>
      </c>
      <c r="AD492">
        <f t="shared" si="149"/>
        <v>3790</v>
      </c>
      <c r="AE492">
        <v>255</v>
      </c>
      <c r="AF492">
        <v>113</v>
      </c>
      <c r="AG492">
        <v>11</v>
      </c>
      <c r="AH492">
        <v>379</v>
      </c>
      <c r="AI492">
        <v>3.044522437723423</v>
      </c>
      <c r="AJ492">
        <v>2.5649493574615367</v>
      </c>
      <c r="AK492">
        <f t="shared" si="150"/>
        <v>11.517056918749677</v>
      </c>
      <c r="AL492">
        <f t="shared" si="151"/>
        <v>8.2401212980764722</v>
      </c>
      <c r="AM492">
        <f t="shared" si="152"/>
        <v>7.0299729117063858</v>
      </c>
      <c r="AN492">
        <f t="shared" si="153"/>
        <v>7.8438486381524717</v>
      </c>
      <c r="AO492">
        <f t="shared" si="154"/>
        <v>0.67282321899736153</v>
      </c>
      <c r="AP492">
        <f t="shared" si="155"/>
        <v>0.29815303430079154</v>
      </c>
      <c r="AQ492">
        <f t="shared" si="156"/>
        <v>2.9023746701846966E-2</v>
      </c>
      <c r="AR492" t="e">
        <f>+MATCH(O492,'[1]Return t - CEO t - NO'!B154)</f>
        <v>#N/A</v>
      </c>
    </row>
    <row r="493" spans="1:44" x14ac:dyDescent="0.25">
      <c r="A493" t="s">
        <v>222</v>
      </c>
      <c r="B493">
        <v>2018</v>
      </c>
      <c r="C493">
        <v>43465</v>
      </c>
      <c r="D493">
        <v>194.86799999999999</v>
      </c>
      <c r="E493">
        <f>+D493</f>
        <v>194.86799999999999</v>
      </c>
      <c r="F493">
        <f t="shared" si="147"/>
        <v>194868</v>
      </c>
      <c r="G493">
        <f t="shared" si="148"/>
        <v>12.180077685253089</v>
      </c>
      <c r="H493">
        <v>47.442999999999998</v>
      </c>
      <c r="I493">
        <v>4.7409999999999997</v>
      </c>
      <c r="J493">
        <v>42.816000000000003</v>
      </c>
      <c r="K493">
        <v>55.878</v>
      </c>
      <c r="L493">
        <v>0.48599999999999999</v>
      </c>
      <c r="M493">
        <v>531.32299999999998</v>
      </c>
      <c r="N493">
        <v>228</v>
      </c>
      <c r="O493" t="s">
        <v>223</v>
      </c>
      <c r="P493" t="s">
        <v>50</v>
      </c>
      <c r="Q493">
        <v>1995</v>
      </c>
      <c r="R493">
        <v>2023</v>
      </c>
      <c r="S493">
        <v>28</v>
      </c>
      <c r="U493">
        <v>0.90247244061294618</v>
      </c>
      <c r="V493">
        <v>0.21971796292875179</v>
      </c>
      <c r="W493">
        <v>8.058375037406626E-2</v>
      </c>
      <c r="X493">
        <v>9.9930442847206119E-2</v>
      </c>
      <c r="Y493" t="s">
        <v>67</v>
      </c>
      <c r="Z493" t="s">
        <v>68</v>
      </c>
      <c r="AA493">
        <f t="shared" si="163"/>
        <v>2250</v>
      </c>
      <c r="AB493">
        <f t="shared" si="163"/>
        <v>1440</v>
      </c>
      <c r="AC493">
        <f t="shared" si="163"/>
        <v>100</v>
      </c>
      <c r="AD493">
        <f t="shared" si="149"/>
        <v>3790</v>
      </c>
      <c r="AE493">
        <v>225</v>
      </c>
      <c r="AF493">
        <v>144</v>
      </c>
      <c r="AG493">
        <v>10</v>
      </c>
      <c r="AH493">
        <v>379</v>
      </c>
      <c r="AI493">
        <v>6.1862086239004936</v>
      </c>
      <c r="AJ493">
        <v>3.3322045101752038</v>
      </c>
      <c r="AK493">
        <f t="shared" si="150"/>
        <v>12.180077685253089</v>
      </c>
      <c r="AL493">
        <f t="shared" si="151"/>
        <v>8.2401212980764722</v>
      </c>
      <c r="AM493">
        <f t="shared" si="152"/>
        <v>7.2723983925700466</v>
      </c>
      <c r="AN493">
        <f t="shared" si="153"/>
        <v>7.718685495198466</v>
      </c>
      <c r="AO493">
        <f t="shared" si="154"/>
        <v>0.59366754617414252</v>
      </c>
      <c r="AP493">
        <f t="shared" si="155"/>
        <v>0.37994722955145116</v>
      </c>
      <c r="AQ493">
        <f t="shared" si="156"/>
        <v>2.6385224274406333E-2</v>
      </c>
      <c r="AR493" t="e">
        <f>+MATCH(O493,'[1]Return t - CEO t - NO'!B318)</f>
        <v>#N/A</v>
      </c>
    </row>
    <row r="494" spans="1:44" x14ac:dyDescent="0.25">
      <c r="A494" t="s">
        <v>191</v>
      </c>
      <c r="B494">
        <v>2016</v>
      </c>
      <c r="C494">
        <v>42735</v>
      </c>
      <c r="D494">
        <v>1453.83</v>
      </c>
      <c r="E494">
        <f>+D494</f>
        <v>1453.83</v>
      </c>
      <c r="F494">
        <f t="shared" si="147"/>
        <v>1453830</v>
      </c>
      <c r="G494">
        <f t="shared" si="148"/>
        <v>14.189712011395494</v>
      </c>
      <c r="H494">
        <v>764.10900000000004</v>
      </c>
      <c r="I494">
        <v>251.708</v>
      </c>
      <c r="J494">
        <v>88.388999999999996</v>
      </c>
      <c r="K494">
        <v>143.83799999999999</v>
      </c>
      <c r="L494">
        <v>0.66100000000000003</v>
      </c>
      <c r="M494">
        <v>1514.8389999999999</v>
      </c>
      <c r="N494">
        <v>228</v>
      </c>
      <c r="O494" t="s">
        <v>192</v>
      </c>
      <c r="P494" t="s">
        <v>50</v>
      </c>
      <c r="Q494">
        <v>1997</v>
      </c>
      <c r="R494">
        <v>2023</v>
      </c>
      <c r="S494">
        <v>26</v>
      </c>
      <c r="U494">
        <v>0.11567590487744549</v>
      </c>
      <c r="V494">
        <v>6.0797342192691027E-2</v>
      </c>
      <c r="W494">
        <v>5.8348775018335283E-2</v>
      </c>
      <c r="X494">
        <v>0.32941373547491259</v>
      </c>
      <c r="Y494" t="s">
        <v>51</v>
      </c>
      <c r="Z494" t="s">
        <v>47</v>
      </c>
      <c r="AA494">
        <f t="shared" si="163"/>
        <v>2930</v>
      </c>
      <c r="AB494">
        <f t="shared" si="163"/>
        <v>500</v>
      </c>
      <c r="AC494">
        <f t="shared" si="163"/>
        <v>350</v>
      </c>
      <c r="AD494">
        <f t="shared" si="149"/>
        <v>3780</v>
      </c>
      <c r="AE494">
        <v>293</v>
      </c>
      <c r="AF494">
        <v>50</v>
      </c>
      <c r="AG494">
        <v>35</v>
      </c>
      <c r="AH494">
        <v>378</v>
      </c>
      <c r="AI494">
        <v>6.4937538398516859</v>
      </c>
      <c r="AJ494">
        <v>3.2580965380214821</v>
      </c>
      <c r="AK494">
        <f t="shared" si="150"/>
        <v>14.189712011395494</v>
      </c>
      <c r="AL494">
        <f t="shared" si="151"/>
        <v>8.237479288613633</v>
      </c>
      <c r="AM494">
        <f t="shared" si="152"/>
        <v>6.2146080984221914</v>
      </c>
      <c r="AN494">
        <f t="shared" si="153"/>
        <v>7.9827577020111127</v>
      </c>
      <c r="AO494">
        <f t="shared" si="154"/>
        <v>0.77513227513227512</v>
      </c>
      <c r="AP494">
        <f t="shared" si="155"/>
        <v>0.13227513227513227</v>
      </c>
      <c r="AQ494">
        <f t="shared" si="156"/>
        <v>9.2592592592592587E-2</v>
      </c>
      <c r="AR494" t="e">
        <f>+MATCH(O494,'[1]Return t - CEO t - NO'!B152)</f>
        <v>#N/A</v>
      </c>
    </row>
    <row r="495" spans="1:44" x14ac:dyDescent="0.25">
      <c r="A495" t="s">
        <v>43</v>
      </c>
      <c r="B495">
        <v>2016</v>
      </c>
      <c r="C495">
        <v>42735</v>
      </c>
      <c r="D495">
        <v>105.61199999999999</v>
      </c>
      <c r="E495">
        <f>+D495*[1]Valuta!$D$6</f>
        <v>913.07910719999995</v>
      </c>
      <c r="F495">
        <f t="shared" si="147"/>
        <v>913079.10719999997</v>
      </c>
      <c r="G495">
        <f t="shared" si="148"/>
        <v>13.72457780116863</v>
      </c>
      <c r="H495">
        <v>19.733000000000001</v>
      </c>
      <c r="I495">
        <v>73.694000000000003</v>
      </c>
      <c r="J495">
        <v>6.3789999999999996</v>
      </c>
      <c r="K495">
        <v>10.202999999999999</v>
      </c>
      <c r="L495">
        <v>0.27200000000000002</v>
      </c>
      <c r="M495">
        <v>21.338000000000001</v>
      </c>
      <c r="N495">
        <v>228</v>
      </c>
      <c r="O495" t="s">
        <v>44</v>
      </c>
      <c r="P495" t="s">
        <v>45</v>
      </c>
      <c r="Q495">
        <v>1981</v>
      </c>
      <c r="R495">
        <v>2023</v>
      </c>
      <c r="S495">
        <v>42</v>
      </c>
      <c r="U495">
        <v>0.32326559570263008</v>
      </c>
      <c r="V495">
        <v>6.0400333295458845E-2</v>
      </c>
      <c r="W495">
        <v>0.29895022963726681</v>
      </c>
      <c r="X495">
        <v>3.7345563269649826</v>
      </c>
      <c r="Y495" t="s">
        <v>46</v>
      </c>
      <c r="Z495" t="s">
        <v>47</v>
      </c>
      <c r="AA495" s="1">
        <f>+AE495*[1]Valuta!$D$6</f>
        <v>3172.9351999999999</v>
      </c>
      <c r="AB495" s="1">
        <f>+AF495*[1]Valuta!$D$6</f>
        <v>0</v>
      </c>
      <c r="AC495" s="1">
        <f>+AG495*[1]Valuta!$D$6</f>
        <v>587.9008</v>
      </c>
      <c r="AD495" s="1">
        <f t="shared" si="149"/>
        <v>3760.8359999999998</v>
      </c>
      <c r="AE495">
        <v>367</v>
      </c>
      <c r="AF495">
        <v>0</v>
      </c>
      <c r="AG495">
        <v>68</v>
      </c>
      <c r="AH495">
        <v>435</v>
      </c>
      <c r="AI495">
        <v>5.6058020662959978</v>
      </c>
      <c r="AJ495">
        <v>3.7376696182833684</v>
      </c>
      <c r="AK495">
        <f t="shared" si="150"/>
        <v>13.72457780116863</v>
      </c>
      <c r="AL495">
        <f t="shared" si="151"/>
        <v>8.2323965520955031</v>
      </c>
      <c r="AM495" t="e">
        <f t="shared" si="152"/>
        <v>#NUM!</v>
      </c>
      <c r="AN495">
        <f t="shared" si="153"/>
        <v>8.0624123690613896</v>
      </c>
      <c r="AO495">
        <f t="shared" si="154"/>
        <v>0.84367816091954029</v>
      </c>
      <c r="AP495">
        <f t="shared" si="155"/>
        <v>0</v>
      </c>
      <c r="AQ495">
        <f t="shared" si="156"/>
        <v>0.15632183908045977</v>
      </c>
      <c r="AR495">
        <f>+MATCH(O495,'[1]Return t - CEO t - NO'!B112)</f>
        <v>1</v>
      </c>
    </row>
    <row r="496" spans="1:44" x14ac:dyDescent="0.25">
      <c r="A496" t="s">
        <v>48</v>
      </c>
      <c r="B496">
        <v>2018</v>
      </c>
      <c r="C496">
        <v>43465</v>
      </c>
      <c r="D496">
        <v>2940</v>
      </c>
      <c r="E496">
        <f>+D496</f>
        <v>2940</v>
      </c>
      <c r="F496">
        <f t="shared" si="147"/>
        <v>2940000</v>
      </c>
      <c r="G496">
        <f t="shared" si="148"/>
        <v>14.893920139314865</v>
      </c>
      <c r="H496">
        <v>1440</v>
      </c>
      <c r="I496">
        <v>440</v>
      </c>
      <c r="J496">
        <v>35</v>
      </c>
      <c r="K496">
        <v>132</v>
      </c>
      <c r="L496">
        <v>0.879</v>
      </c>
      <c r="M496">
        <v>3176</v>
      </c>
      <c r="N496">
        <v>228</v>
      </c>
      <c r="O496" t="s">
        <v>49</v>
      </c>
      <c r="P496" t="s">
        <v>50</v>
      </c>
      <c r="Q496">
        <v>1995</v>
      </c>
      <c r="R496">
        <v>2023</v>
      </c>
      <c r="S496">
        <v>28</v>
      </c>
      <c r="U496">
        <v>2.4305555555555556E-2</v>
      </c>
      <c r="V496">
        <v>1.1904761904761904E-2</v>
      </c>
      <c r="W496">
        <v>1.1020151133501259E-2</v>
      </c>
      <c r="X496">
        <v>0.30555555555555558</v>
      </c>
      <c r="Y496" t="s">
        <v>51</v>
      </c>
      <c r="Z496" t="s">
        <v>47</v>
      </c>
      <c r="AA496">
        <f t="shared" ref="AA496:AC498" si="164">+AE496*10</f>
        <v>2400</v>
      </c>
      <c r="AB496">
        <f t="shared" si="164"/>
        <v>1000</v>
      </c>
      <c r="AC496">
        <f t="shared" si="164"/>
        <v>360</v>
      </c>
      <c r="AD496">
        <f t="shared" si="149"/>
        <v>3760</v>
      </c>
      <c r="AE496">
        <v>240</v>
      </c>
      <c r="AF496">
        <v>100</v>
      </c>
      <c r="AG496">
        <v>36</v>
      </c>
      <c r="AH496">
        <v>376</v>
      </c>
      <c r="AI496">
        <v>6.7787848976851768</v>
      </c>
      <c r="AJ496">
        <v>3.3322045101752038</v>
      </c>
      <c r="AK496">
        <f t="shared" si="150"/>
        <v>14.893920139314865</v>
      </c>
      <c r="AL496">
        <f t="shared" si="151"/>
        <v>8.2321742363839405</v>
      </c>
      <c r="AM496">
        <f t="shared" si="152"/>
        <v>6.9077552789821368</v>
      </c>
      <c r="AN496">
        <f t="shared" si="153"/>
        <v>7.7832240163360371</v>
      </c>
      <c r="AO496">
        <f t="shared" si="154"/>
        <v>0.63829787234042556</v>
      </c>
      <c r="AP496">
        <f t="shared" si="155"/>
        <v>0.26595744680851063</v>
      </c>
      <c r="AQ496">
        <f t="shared" si="156"/>
        <v>9.5744680851063829E-2</v>
      </c>
      <c r="AR496" t="e">
        <f>+MATCH(O496,'[1]Return t - CEO t - NO'!B438)</f>
        <v>#N/A</v>
      </c>
    </row>
    <row r="497" spans="1:44" x14ac:dyDescent="0.25">
      <c r="A497" t="s">
        <v>210</v>
      </c>
      <c r="B497">
        <v>2017</v>
      </c>
      <c r="C497">
        <v>43100</v>
      </c>
      <c r="D497">
        <v>1493.5930000000001</v>
      </c>
      <c r="E497">
        <f>+D497</f>
        <v>1493.5930000000001</v>
      </c>
      <c r="F497">
        <f t="shared" si="147"/>
        <v>1493593</v>
      </c>
      <c r="G497">
        <f t="shared" si="148"/>
        <v>14.216695184535572</v>
      </c>
      <c r="H497">
        <v>757.39</v>
      </c>
      <c r="I497">
        <v>105</v>
      </c>
      <c r="J497">
        <v>90.611999999999995</v>
      </c>
      <c r="K497">
        <v>156.71600000000001</v>
      </c>
      <c r="L497">
        <v>0.70199999999999996</v>
      </c>
      <c r="M497">
        <v>1848.201</v>
      </c>
      <c r="N497">
        <v>228</v>
      </c>
      <c r="O497" t="s">
        <v>211</v>
      </c>
      <c r="P497" t="s">
        <v>50</v>
      </c>
      <c r="Q497">
        <v>1925</v>
      </c>
      <c r="R497">
        <v>2023</v>
      </c>
      <c r="S497">
        <v>98</v>
      </c>
      <c r="U497">
        <v>0.11963717503531865</v>
      </c>
      <c r="V497">
        <v>6.0667129532610282E-2</v>
      </c>
      <c r="W497">
        <v>4.9027135035637354E-2</v>
      </c>
      <c r="X497">
        <v>0.1386339930550971</v>
      </c>
      <c r="Y497" t="s">
        <v>178</v>
      </c>
      <c r="Z497" t="s">
        <v>64</v>
      </c>
      <c r="AA497">
        <f t="shared" si="164"/>
        <v>3070</v>
      </c>
      <c r="AB497">
        <f t="shared" si="164"/>
        <v>510</v>
      </c>
      <c r="AC497">
        <f t="shared" si="164"/>
        <v>160</v>
      </c>
      <c r="AD497">
        <f t="shared" si="149"/>
        <v>3740</v>
      </c>
      <c r="AE497">
        <v>307</v>
      </c>
      <c r="AF497">
        <v>51</v>
      </c>
      <c r="AG497">
        <v>16</v>
      </c>
      <c r="AH497">
        <v>374</v>
      </c>
      <c r="AI497">
        <v>6.5539334040258108</v>
      </c>
      <c r="AJ497">
        <v>4.5849674786705723</v>
      </c>
      <c r="AK497">
        <f t="shared" si="150"/>
        <v>14.216695184535572</v>
      </c>
      <c r="AL497">
        <f t="shared" si="151"/>
        <v>8.2268408904085781</v>
      </c>
      <c r="AM497">
        <f t="shared" si="152"/>
        <v>6.2344107257183712</v>
      </c>
      <c r="AN497">
        <f t="shared" si="153"/>
        <v>8.0294328405812436</v>
      </c>
      <c r="AO497">
        <f t="shared" si="154"/>
        <v>0.82085561497326198</v>
      </c>
      <c r="AP497">
        <f t="shared" si="155"/>
        <v>0.13636363636363635</v>
      </c>
      <c r="AQ497">
        <f t="shared" si="156"/>
        <v>4.2780748663101602E-2</v>
      </c>
      <c r="AR497" t="e">
        <f>+MATCH(O497,'[1]Return t - CEO t - NO'!B279)</f>
        <v>#N/A</v>
      </c>
    </row>
    <row r="498" spans="1:44" x14ac:dyDescent="0.25">
      <c r="A498" t="s">
        <v>185</v>
      </c>
      <c r="B498">
        <v>2022</v>
      </c>
      <c r="C498">
        <v>44926</v>
      </c>
      <c r="D498">
        <v>3485.922</v>
      </c>
      <c r="E498">
        <f>+D498</f>
        <v>3485.922</v>
      </c>
      <c r="F498">
        <f t="shared" si="147"/>
        <v>3485922</v>
      </c>
      <c r="G498">
        <f t="shared" si="148"/>
        <v>15.064243129596628</v>
      </c>
      <c r="H498">
        <v>1273.3800000000001</v>
      </c>
      <c r="I498">
        <v>1045.174</v>
      </c>
      <c r="J498">
        <v>370.1</v>
      </c>
      <c r="K498">
        <v>718.39599999999996</v>
      </c>
      <c r="L498">
        <v>0.40200000000000002</v>
      </c>
      <c r="M498">
        <v>3177.991</v>
      </c>
      <c r="N498">
        <v>228</v>
      </c>
      <c r="O498" t="s">
        <v>186</v>
      </c>
      <c r="P498" t="s">
        <v>50</v>
      </c>
      <c r="Q498">
        <v>1937</v>
      </c>
      <c r="R498">
        <v>2023</v>
      </c>
      <c r="S498">
        <v>86</v>
      </c>
      <c r="U498">
        <v>0.29064379839482324</v>
      </c>
      <c r="V498">
        <v>0.1061699028262824</v>
      </c>
      <c r="W498">
        <v>0.11645722092982642</v>
      </c>
      <c r="X498">
        <v>0.82078719628076446</v>
      </c>
      <c r="Y498" t="s">
        <v>178</v>
      </c>
      <c r="Z498" t="s">
        <v>64</v>
      </c>
      <c r="AA498">
        <f t="shared" si="164"/>
        <v>3640</v>
      </c>
      <c r="AB498">
        <f t="shared" si="164"/>
        <v>-160</v>
      </c>
      <c r="AC498">
        <f t="shared" si="164"/>
        <v>250</v>
      </c>
      <c r="AD498">
        <f t="shared" si="149"/>
        <v>3730</v>
      </c>
      <c r="AE498">
        <v>364</v>
      </c>
      <c r="AF498">
        <v>-16</v>
      </c>
      <c r="AG498">
        <v>25</v>
      </c>
      <c r="AH498">
        <v>373</v>
      </c>
      <c r="AI498">
        <v>5.9964520886190211</v>
      </c>
      <c r="AJ498">
        <v>4.4543472962535073</v>
      </c>
      <c r="AK498">
        <f t="shared" si="150"/>
        <v>15.064243129596628</v>
      </c>
      <c r="AL498">
        <f t="shared" si="151"/>
        <v>8.2241635126378618</v>
      </c>
      <c r="AM498" t="e">
        <f t="shared" si="152"/>
        <v>#NUM!</v>
      </c>
      <c r="AN498">
        <f t="shared" si="153"/>
        <v>8.1997389606307856</v>
      </c>
      <c r="AO498">
        <f t="shared" si="154"/>
        <v>0.97587131367292224</v>
      </c>
      <c r="AP498">
        <f t="shared" si="155"/>
        <v>-4.2895442359249331E-2</v>
      </c>
      <c r="AQ498">
        <f t="shared" si="156"/>
        <v>6.7024128686327081E-2</v>
      </c>
      <c r="AR498" t="e">
        <f>+MATCH(O498,'[1]Return t - CEO t - NO'!B322)</f>
        <v>#N/A</v>
      </c>
    </row>
    <row r="499" spans="1:44" x14ac:dyDescent="0.25">
      <c r="A499" t="s">
        <v>226</v>
      </c>
      <c r="B499">
        <v>2021</v>
      </c>
      <c r="C499">
        <v>44561</v>
      </c>
      <c r="D499">
        <v>115.09</v>
      </c>
      <c r="E499">
        <f>+D499*[1]Valuta!D11</f>
        <v>1016.9697669999999</v>
      </c>
      <c r="F499">
        <f t="shared" si="147"/>
        <v>1016969.7669999999</v>
      </c>
      <c r="G499">
        <f t="shared" si="148"/>
        <v>13.832337946958537</v>
      </c>
      <c r="H499">
        <v>66.751000000000005</v>
      </c>
      <c r="I499">
        <v>5.8090000000000002</v>
      </c>
      <c r="J499">
        <v>7.4509999999999996</v>
      </c>
      <c r="K499">
        <v>11.241</v>
      </c>
      <c r="L499">
        <v>0.95399999999999996</v>
      </c>
      <c r="M499">
        <v>150.74799999999999</v>
      </c>
      <c r="N499">
        <v>228</v>
      </c>
      <c r="O499" t="s">
        <v>227</v>
      </c>
      <c r="P499" t="s">
        <v>45</v>
      </c>
      <c r="Q499">
        <v>2014</v>
      </c>
      <c r="R499">
        <v>2023</v>
      </c>
      <c r="S499">
        <v>9</v>
      </c>
      <c r="U499">
        <v>0.11162379589818877</v>
      </c>
      <c r="V499">
        <v>6.4740637761751665E-2</v>
      </c>
      <c r="W499">
        <v>4.9426858067768725E-2</v>
      </c>
      <c r="X499">
        <v>8.7024913484442176E-2</v>
      </c>
      <c r="Y499" t="s">
        <v>71</v>
      </c>
      <c r="Z499" t="s">
        <v>72</v>
      </c>
      <c r="AA499" s="1">
        <f>+AE499*[1]Valuta!$D$11</f>
        <v>2606.7084999999997</v>
      </c>
      <c r="AB499" s="1">
        <f>+AF499*[1]Valuta!$D$11</f>
        <v>61.854099999999995</v>
      </c>
      <c r="AC499" s="1">
        <f>+AG499*[1]Valuta!D11</f>
        <v>1051.5197000000001</v>
      </c>
      <c r="AD499" s="1">
        <f t="shared" si="149"/>
        <v>3720.0823</v>
      </c>
      <c r="AE499">
        <v>295</v>
      </c>
      <c r="AF499">
        <v>7</v>
      </c>
      <c r="AG499">
        <v>119</v>
      </c>
      <c r="AH499">
        <v>421</v>
      </c>
      <c r="AI499">
        <v>6.8606636714482869</v>
      </c>
      <c r="AJ499">
        <v>2.1972245773362196</v>
      </c>
      <c r="AK499">
        <f t="shared" si="150"/>
        <v>13.832337946958537</v>
      </c>
      <c r="AL499">
        <f t="shared" si="151"/>
        <v>8.2215010706783822</v>
      </c>
      <c r="AM499">
        <f t="shared" si="152"/>
        <v>4.1247783860513136</v>
      </c>
      <c r="AN499">
        <f t="shared" si="153"/>
        <v>7.8658435933358204</v>
      </c>
      <c r="AO499">
        <f t="shared" si="154"/>
        <v>0.7007125890736341</v>
      </c>
      <c r="AP499">
        <f t="shared" si="155"/>
        <v>1.66270783847981E-2</v>
      </c>
      <c r="AQ499">
        <f t="shared" si="156"/>
        <v>0.28266033254156769</v>
      </c>
      <c r="AR499">
        <f>+MATCH(O499,'[1]Return t - CEO t - NO'!B11)</f>
        <v>1</v>
      </c>
    </row>
    <row r="500" spans="1:44" x14ac:dyDescent="0.25">
      <c r="A500" t="s">
        <v>126</v>
      </c>
      <c r="B500">
        <v>2016</v>
      </c>
      <c r="C500">
        <v>42735</v>
      </c>
      <c r="D500">
        <v>285.851</v>
      </c>
      <c r="E500">
        <f t="shared" ref="E500:E509" si="165">+D500</f>
        <v>285.851</v>
      </c>
      <c r="F500">
        <f t="shared" si="147"/>
        <v>285851</v>
      </c>
      <c r="G500">
        <f t="shared" si="148"/>
        <v>12.563225975024288</v>
      </c>
      <c r="H500">
        <v>251.94300000000001</v>
      </c>
      <c r="I500">
        <v>1E-3</v>
      </c>
      <c r="J500">
        <v>-15.861000000000001</v>
      </c>
      <c r="K500">
        <v>-14.826000000000001</v>
      </c>
      <c r="L500">
        <v>0.05</v>
      </c>
      <c r="M500">
        <v>143.62700000000001</v>
      </c>
      <c r="N500">
        <v>228</v>
      </c>
      <c r="O500" t="s">
        <v>127</v>
      </c>
      <c r="P500" t="s">
        <v>50</v>
      </c>
      <c r="Q500">
        <v>1993</v>
      </c>
      <c r="R500">
        <v>2023</v>
      </c>
      <c r="S500">
        <v>30</v>
      </c>
      <c r="U500">
        <v>-6.2954715947654824E-2</v>
      </c>
      <c r="V500">
        <v>-5.5486949494666801E-2</v>
      </c>
      <c r="W500">
        <v>-0.11043188258475077</v>
      </c>
      <c r="X500">
        <v>3.9691517525789559E-6</v>
      </c>
      <c r="Y500" t="s">
        <v>128</v>
      </c>
      <c r="Z500" t="s">
        <v>129</v>
      </c>
      <c r="AA500">
        <f t="shared" ref="AA500:AC509" si="166">+AE500*10</f>
        <v>2790</v>
      </c>
      <c r="AB500">
        <f t="shared" si="166"/>
        <v>480</v>
      </c>
      <c r="AC500">
        <f t="shared" si="166"/>
        <v>430</v>
      </c>
      <c r="AD500">
        <f t="shared" si="149"/>
        <v>3700</v>
      </c>
      <c r="AE500">
        <v>279</v>
      </c>
      <c r="AF500">
        <v>48</v>
      </c>
      <c r="AG500">
        <v>43</v>
      </c>
      <c r="AH500">
        <v>370</v>
      </c>
      <c r="AI500">
        <v>3.912023005428146</v>
      </c>
      <c r="AJ500">
        <v>3.4011973816621555</v>
      </c>
      <c r="AK500">
        <f t="shared" si="150"/>
        <v>12.563225975024288</v>
      </c>
      <c r="AL500">
        <f t="shared" si="151"/>
        <v>8.2160880986323157</v>
      </c>
      <c r="AM500">
        <f t="shared" si="152"/>
        <v>6.1737861039019366</v>
      </c>
      <c r="AN500">
        <f t="shared" si="153"/>
        <v>7.9337968748154113</v>
      </c>
      <c r="AO500">
        <f t="shared" si="154"/>
        <v>0.75405405405405401</v>
      </c>
      <c r="AP500">
        <f t="shared" si="155"/>
        <v>0.12972972972972974</v>
      </c>
      <c r="AQ500">
        <f t="shared" si="156"/>
        <v>0.11621621621621622</v>
      </c>
      <c r="AR500" t="e">
        <f>+MATCH(O500,'[1]Return t - CEO t - NO'!B519)</f>
        <v>#N/A</v>
      </c>
    </row>
    <row r="501" spans="1:44" x14ac:dyDescent="0.25">
      <c r="A501" t="s">
        <v>171</v>
      </c>
      <c r="B501">
        <v>2021</v>
      </c>
      <c r="C501">
        <v>44561</v>
      </c>
      <c r="D501">
        <v>947.76499999999999</v>
      </c>
      <c r="E501">
        <f t="shared" si="165"/>
        <v>947.76499999999999</v>
      </c>
      <c r="F501">
        <f t="shared" si="147"/>
        <v>947765</v>
      </c>
      <c r="G501">
        <f t="shared" si="148"/>
        <v>13.761861860211923</v>
      </c>
      <c r="H501">
        <v>447.75400000000002</v>
      </c>
      <c r="I501">
        <v>256.18799999999999</v>
      </c>
      <c r="J501">
        <v>47.813000000000002</v>
      </c>
      <c r="K501">
        <v>86.305000000000007</v>
      </c>
      <c r="L501">
        <v>0.34899999999999998</v>
      </c>
      <c r="M501">
        <v>860.01700000000005</v>
      </c>
      <c r="N501">
        <v>228</v>
      </c>
      <c r="O501" t="s">
        <v>172</v>
      </c>
      <c r="P501" t="s">
        <v>50</v>
      </c>
      <c r="Q501">
        <v>1984</v>
      </c>
      <c r="R501">
        <v>2023</v>
      </c>
      <c r="S501">
        <v>39</v>
      </c>
      <c r="U501">
        <v>0.10678408233092278</v>
      </c>
      <c r="V501">
        <v>5.0448159617626734E-2</v>
      </c>
      <c r="W501">
        <v>5.5595412648819731E-2</v>
      </c>
      <c r="X501">
        <v>0.57216239274244329</v>
      </c>
      <c r="Y501" t="s">
        <v>98</v>
      </c>
      <c r="Z501" t="s">
        <v>68</v>
      </c>
      <c r="AA501">
        <f t="shared" si="166"/>
        <v>3560</v>
      </c>
      <c r="AB501">
        <f t="shared" si="166"/>
        <v>0</v>
      </c>
      <c r="AC501">
        <f t="shared" si="166"/>
        <v>140</v>
      </c>
      <c r="AD501">
        <f t="shared" si="149"/>
        <v>3700</v>
      </c>
      <c r="AE501">
        <v>356</v>
      </c>
      <c r="AF501">
        <v>0</v>
      </c>
      <c r="AG501">
        <v>14</v>
      </c>
      <c r="AH501">
        <v>370</v>
      </c>
      <c r="AI501">
        <v>5.855071922202427</v>
      </c>
      <c r="AJ501">
        <v>3.6635616461296463</v>
      </c>
      <c r="AK501">
        <f t="shared" si="150"/>
        <v>13.761861860211923</v>
      </c>
      <c r="AL501">
        <f t="shared" si="151"/>
        <v>8.2160880986323157</v>
      </c>
      <c r="AM501" t="e">
        <f t="shared" si="152"/>
        <v>#NUM!</v>
      </c>
      <c r="AN501">
        <f t="shared" si="153"/>
        <v>8.1775158238460754</v>
      </c>
      <c r="AO501">
        <f t="shared" si="154"/>
        <v>0.96216216216216222</v>
      </c>
      <c r="AP501">
        <f t="shared" si="155"/>
        <v>0</v>
      </c>
      <c r="AQ501">
        <f t="shared" si="156"/>
        <v>3.783783783783784E-2</v>
      </c>
      <c r="AR501" t="e">
        <f>+MATCH(O501,'[1]Return t - CEO t - NO'!B546)</f>
        <v>#N/A</v>
      </c>
    </row>
    <row r="502" spans="1:44" x14ac:dyDescent="0.25">
      <c r="A502" t="s">
        <v>140</v>
      </c>
      <c r="B502">
        <v>2015</v>
      </c>
      <c r="C502">
        <v>42369</v>
      </c>
      <c r="D502">
        <v>10943.499</v>
      </c>
      <c r="E502">
        <f t="shared" si="165"/>
        <v>10943.499</v>
      </c>
      <c r="F502">
        <f t="shared" si="147"/>
        <v>10943499</v>
      </c>
      <c r="G502">
        <f t="shared" si="148"/>
        <v>16.20825613928783</v>
      </c>
      <c r="H502">
        <v>5147.3559999999998</v>
      </c>
      <c r="I502">
        <v>2752.7860000000001</v>
      </c>
      <c r="J502">
        <v>1473.375</v>
      </c>
      <c r="K502">
        <v>1780.655</v>
      </c>
      <c r="L502">
        <v>1.292</v>
      </c>
      <c r="M502">
        <v>7303.5060000000003</v>
      </c>
      <c r="N502">
        <v>228</v>
      </c>
      <c r="O502" t="s">
        <v>141</v>
      </c>
      <c r="P502" t="s">
        <v>50</v>
      </c>
      <c r="Q502">
        <v>1991</v>
      </c>
      <c r="R502">
        <v>2023</v>
      </c>
      <c r="S502">
        <v>32</v>
      </c>
      <c r="T502">
        <v>39210</v>
      </c>
      <c r="U502">
        <v>0.28623918765284545</v>
      </c>
      <c r="V502">
        <v>0.134634726973521</v>
      </c>
      <c r="W502">
        <v>0.20173530356516445</v>
      </c>
      <c r="X502">
        <v>0.53479611668592575</v>
      </c>
      <c r="Y502" t="s">
        <v>55</v>
      </c>
      <c r="Z502" t="s">
        <v>56</v>
      </c>
      <c r="AA502">
        <f t="shared" si="166"/>
        <v>2940</v>
      </c>
      <c r="AB502">
        <f t="shared" si="166"/>
        <v>0</v>
      </c>
      <c r="AC502">
        <f t="shared" si="166"/>
        <v>760</v>
      </c>
      <c r="AD502">
        <f t="shared" si="149"/>
        <v>3700</v>
      </c>
      <c r="AE502">
        <v>294</v>
      </c>
      <c r="AF502">
        <v>0</v>
      </c>
      <c r="AG502">
        <v>76</v>
      </c>
      <c r="AH502">
        <v>370</v>
      </c>
      <c r="AI502">
        <v>7.1639466843425472</v>
      </c>
      <c r="AJ502">
        <v>3.4657359027997265</v>
      </c>
      <c r="AK502">
        <f t="shared" si="150"/>
        <v>16.20825613928783</v>
      </c>
      <c r="AL502">
        <f t="shared" si="151"/>
        <v>8.2160880986323157</v>
      </c>
      <c r="AM502" t="e">
        <f t="shared" si="152"/>
        <v>#NUM!</v>
      </c>
      <c r="AN502">
        <f t="shared" si="153"/>
        <v>7.9861648603327273</v>
      </c>
      <c r="AO502">
        <f t="shared" si="154"/>
        <v>0.79459459459459458</v>
      </c>
      <c r="AP502">
        <f t="shared" si="155"/>
        <v>0</v>
      </c>
      <c r="AQ502">
        <f t="shared" si="156"/>
        <v>0.20540540540540542</v>
      </c>
      <c r="AR502" t="e">
        <f>+MATCH(O502,'[1]Return t - CEO t - NO'!B584)</f>
        <v>#N/A</v>
      </c>
    </row>
    <row r="503" spans="1:44" x14ac:dyDescent="0.25">
      <c r="A503" t="s">
        <v>222</v>
      </c>
      <c r="B503">
        <v>2019</v>
      </c>
      <c r="C503">
        <v>43830</v>
      </c>
      <c r="D503">
        <v>241.23099999999999</v>
      </c>
      <c r="E503">
        <f t="shared" si="165"/>
        <v>241.23099999999999</v>
      </c>
      <c r="F503">
        <f t="shared" si="147"/>
        <v>241231</v>
      </c>
      <c r="G503">
        <f t="shared" si="148"/>
        <v>12.393510259623094</v>
      </c>
      <c r="H503">
        <v>46.371000000000002</v>
      </c>
      <c r="I503">
        <v>35.576999999999998</v>
      </c>
      <c r="J503">
        <v>56.216999999999999</v>
      </c>
      <c r="K503">
        <v>83.097999999999999</v>
      </c>
      <c r="L503">
        <v>0.51200000000000001</v>
      </c>
      <c r="M503">
        <v>560.31799999999998</v>
      </c>
      <c r="N503">
        <v>228</v>
      </c>
      <c r="O503" t="s">
        <v>223</v>
      </c>
      <c r="P503" t="s">
        <v>50</v>
      </c>
      <c r="Q503">
        <v>1995</v>
      </c>
      <c r="R503">
        <v>2023</v>
      </c>
      <c r="S503">
        <v>28</v>
      </c>
      <c r="U503">
        <v>1.2123309827262727</v>
      </c>
      <c r="V503">
        <v>0.23304218777851934</v>
      </c>
      <c r="W503">
        <v>0.10033052659382707</v>
      </c>
      <c r="X503">
        <v>0.76722520540855266</v>
      </c>
      <c r="Y503" t="s">
        <v>67</v>
      </c>
      <c r="Z503" t="s">
        <v>68</v>
      </c>
      <c r="AA503">
        <f t="shared" si="166"/>
        <v>2350</v>
      </c>
      <c r="AB503">
        <f t="shared" si="166"/>
        <v>1220</v>
      </c>
      <c r="AC503">
        <f t="shared" si="166"/>
        <v>120</v>
      </c>
      <c r="AD503">
        <f t="shared" si="149"/>
        <v>3690</v>
      </c>
      <c r="AE503">
        <v>235</v>
      </c>
      <c r="AF503">
        <v>122</v>
      </c>
      <c r="AG503">
        <v>12</v>
      </c>
      <c r="AH503">
        <v>369</v>
      </c>
      <c r="AI503">
        <v>6.2383246250395077</v>
      </c>
      <c r="AJ503">
        <v>3.3322045101752038</v>
      </c>
      <c r="AK503">
        <f t="shared" si="150"/>
        <v>12.393510259623094</v>
      </c>
      <c r="AL503">
        <f t="shared" si="151"/>
        <v>8.2133817370345721</v>
      </c>
      <c r="AM503">
        <f t="shared" si="152"/>
        <v>7.1066061377273027</v>
      </c>
      <c r="AN503">
        <f t="shared" si="153"/>
        <v>7.7621706071382048</v>
      </c>
      <c r="AO503">
        <f t="shared" si="154"/>
        <v>0.63685636856368566</v>
      </c>
      <c r="AP503">
        <f t="shared" si="155"/>
        <v>0.33062330623306235</v>
      </c>
      <c r="AQ503">
        <f t="shared" si="156"/>
        <v>3.2520325203252036E-2</v>
      </c>
      <c r="AR503" t="e">
        <f>+MATCH(O503,'[1]Return t - CEO t - NO'!B317)</f>
        <v>#N/A</v>
      </c>
    </row>
    <row r="504" spans="1:44" x14ac:dyDescent="0.25">
      <c r="A504" t="s">
        <v>203</v>
      </c>
      <c r="B504">
        <v>2015</v>
      </c>
      <c r="C504">
        <v>42369</v>
      </c>
      <c r="D504">
        <v>1257.6289999999999</v>
      </c>
      <c r="E504">
        <f t="shared" si="165"/>
        <v>1257.6289999999999</v>
      </c>
      <c r="F504">
        <f t="shared" si="147"/>
        <v>1257629</v>
      </c>
      <c r="G504">
        <f t="shared" si="148"/>
        <v>14.044738760187643</v>
      </c>
      <c r="H504">
        <v>350.18099999999998</v>
      </c>
      <c r="I504">
        <v>7.19</v>
      </c>
      <c r="J504">
        <v>221.98699999999999</v>
      </c>
      <c r="K504">
        <v>259.13499999999999</v>
      </c>
      <c r="L504">
        <v>2.11</v>
      </c>
      <c r="M504">
        <v>2247.6680000000001</v>
      </c>
      <c r="N504">
        <v>228</v>
      </c>
      <c r="O504" t="s">
        <v>204</v>
      </c>
      <c r="P504" t="s">
        <v>50</v>
      </c>
      <c r="Q504">
        <v>1908</v>
      </c>
      <c r="R504">
        <v>2023</v>
      </c>
      <c r="S504">
        <v>115</v>
      </c>
      <c r="U504">
        <v>0.63392074384389785</v>
      </c>
      <c r="V504">
        <v>0.17651231006918575</v>
      </c>
      <c r="W504">
        <v>9.8763251512234002E-2</v>
      </c>
      <c r="X504">
        <v>2.0532239042095377E-2</v>
      </c>
      <c r="Y504" t="s">
        <v>205</v>
      </c>
      <c r="Z504" t="s">
        <v>47</v>
      </c>
      <c r="AA504">
        <f t="shared" si="166"/>
        <v>2770</v>
      </c>
      <c r="AB504">
        <f t="shared" si="166"/>
        <v>510</v>
      </c>
      <c r="AC504">
        <f t="shared" si="166"/>
        <v>380</v>
      </c>
      <c r="AD504">
        <f t="shared" si="149"/>
        <v>3660</v>
      </c>
      <c r="AE504">
        <v>277</v>
      </c>
      <c r="AF504">
        <v>51</v>
      </c>
      <c r="AG504">
        <v>38</v>
      </c>
      <c r="AH504">
        <v>366</v>
      </c>
      <c r="AI504">
        <v>7.6544432264701125</v>
      </c>
      <c r="AJ504">
        <v>4.7449321283632502</v>
      </c>
      <c r="AK504">
        <f t="shared" si="150"/>
        <v>14.044738760187643</v>
      </c>
      <c r="AL504">
        <f t="shared" si="151"/>
        <v>8.2052184263954118</v>
      </c>
      <c r="AM504">
        <f t="shared" si="152"/>
        <v>6.2344107257183712</v>
      </c>
      <c r="AN504">
        <f t="shared" si="153"/>
        <v>7.9266025991813844</v>
      </c>
      <c r="AO504">
        <f t="shared" si="154"/>
        <v>0.75683060109289613</v>
      </c>
      <c r="AP504">
        <f t="shared" si="155"/>
        <v>0.13934426229508196</v>
      </c>
      <c r="AQ504">
        <f t="shared" si="156"/>
        <v>0.10382513661202186</v>
      </c>
      <c r="AR504" t="e">
        <f>+MATCH(O504,'[1]Return t - CEO t - NO'!B385)</f>
        <v>#N/A</v>
      </c>
    </row>
    <row r="505" spans="1:44" x14ac:dyDescent="0.25">
      <c r="A505" t="s">
        <v>126</v>
      </c>
      <c r="B505">
        <v>2017</v>
      </c>
      <c r="C505">
        <v>43100</v>
      </c>
      <c r="D505">
        <v>263.09899999999999</v>
      </c>
      <c r="E505">
        <f t="shared" si="165"/>
        <v>263.09899999999999</v>
      </c>
      <c r="F505">
        <f t="shared" si="147"/>
        <v>263099</v>
      </c>
      <c r="G505">
        <f t="shared" si="148"/>
        <v>12.480285666184978</v>
      </c>
      <c r="H505">
        <v>218.08</v>
      </c>
      <c r="I505">
        <v>1E-3</v>
      </c>
      <c r="J505">
        <v>-45.203000000000003</v>
      </c>
      <c r="K505">
        <v>-43.768000000000001</v>
      </c>
      <c r="L505">
        <v>0.06</v>
      </c>
      <c r="M505">
        <v>150.911</v>
      </c>
      <c r="N505">
        <v>228</v>
      </c>
      <c r="O505" t="s">
        <v>127</v>
      </c>
      <c r="P505" t="s">
        <v>50</v>
      </c>
      <c r="Q505">
        <v>1993</v>
      </c>
      <c r="R505">
        <v>2023</v>
      </c>
      <c r="S505">
        <v>30</v>
      </c>
      <c r="U505">
        <v>-0.20727714600146735</v>
      </c>
      <c r="V505">
        <v>-0.17180985104466381</v>
      </c>
      <c r="W505">
        <v>-0.29953416251963078</v>
      </c>
      <c r="X505">
        <v>4.5854732208363902E-6</v>
      </c>
      <c r="Y505" t="s">
        <v>128</v>
      </c>
      <c r="Z505" t="s">
        <v>129</v>
      </c>
      <c r="AA505">
        <f t="shared" si="166"/>
        <v>2550</v>
      </c>
      <c r="AB505">
        <f t="shared" si="166"/>
        <v>590</v>
      </c>
      <c r="AC505">
        <f t="shared" si="166"/>
        <v>500</v>
      </c>
      <c r="AD505">
        <f t="shared" si="149"/>
        <v>3640</v>
      </c>
      <c r="AE505">
        <v>255</v>
      </c>
      <c r="AF505">
        <v>59</v>
      </c>
      <c r="AG505">
        <v>50</v>
      </c>
      <c r="AH505">
        <v>364</v>
      </c>
      <c r="AI505">
        <v>4.0943445622221004</v>
      </c>
      <c r="AJ505">
        <v>3.4011973816621555</v>
      </c>
      <c r="AK505">
        <f t="shared" si="150"/>
        <v>12.480285666184978</v>
      </c>
      <c r="AL505">
        <f t="shared" si="151"/>
        <v>8.1997389606307856</v>
      </c>
      <c r="AM505">
        <f t="shared" si="152"/>
        <v>6.3801225368997647</v>
      </c>
      <c r="AN505">
        <f t="shared" si="153"/>
        <v>7.8438486381524717</v>
      </c>
      <c r="AO505">
        <f t="shared" si="154"/>
        <v>0.7005494505494505</v>
      </c>
      <c r="AP505">
        <f t="shared" si="155"/>
        <v>0.16208791208791209</v>
      </c>
      <c r="AQ505">
        <f t="shared" si="156"/>
        <v>0.13736263736263737</v>
      </c>
      <c r="AR505" t="e">
        <f>+MATCH(O505,'[1]Return t - CEO t - NO'!B518)</f>
        <v>#N/A</v>
      </c>
    </row>
    <row r="506" spans="1:44" x14ac:dyDescent="0.25">
      <c r="A506" t="s">
        <v>212</v>
      </c>
      <c r="B506">
        <v>2020</v>
      </c>
      <c r="C506">
        <v>44196</v>
      </c>
      <c r="D506">
        <v>321.91500000000002</v>
      </c>
      <c r="E506">
        <f t="shared" si="165"/>
        <v>321.91500000000002</v>
      </c>
      <c r="F506">
        <f t="shared" si="147"/>
        <v>321915</v>
      </c>
      <c r="G506">
        <f t="shared" si="148"/>
        <v>12.682042814523692</v>
      </c>
      <c r="H506">
        <v>272.40499999999997</v>
      </c>
      <c r="I506">
        <v>0.95499999999999996</v>
      </c>
      <c r="J506">
        <v>45.555999999999997</v>
      </c>
      <c r="K506">
        <v>55.179000000000002</v>
      </c>
      <c r="L506">
        <v>6.7000000000000004E-2</v>
      </c>
      <c r="M506">
        <v>253.15899999999999</v>
      </c>
      <c r="N506">
        <v>228</v>
      </c>
      <c r="O506" t="s">
        <v>213</v>
      </c>
      <c r="P506" t="s">
        <v>50</v>
      </c>
      <c r="Q506">
        <v>1969</v>
      </c>
      <c r="R506">
        <v>2023</v>
      </c>
      <c r="S506">
        <v>54</v>
      </c>
      <c r="U506">
        <v>0.16723628420917386</v>
      </c>
      <c r="V506">
        <v>0.14151561747666308</v>
      </c>
      <c r="W506">
        <v>0.17995014990579042</v>
      </c>
      <c r="X506">
        <v>3.5058093647326594E-3</v>
      </c>
      <c r="Y506" t="s">
        <v>128</v>
      </c>
      <c r="Z506" t="s">
        <v>129</v>
      </c>
      <c r="AA506">
        <f t="shared" si="166"/>
        <v>2470</v>
      </c>
      <c r="AB506">
        <f t="shared" si="166"/>
        <v>500</v>
      </c>
      <c r="AC506">
        <f t="shared" si="166"/>
        <v>670</v>
      </c>
      <c r="AD506">
        <f t="shared" si="149"/>
        <v>3640</v>
      </c>
      <c r="AE506">
        <v>247</v>
      </c>
      <c r="AF506">
        <v>50</v>
      </c>
      <c r="AG506">
        <v>67</v>
      </c>
      <c r="AH506">
        <v>364</v>
      </c>
      <c r="AI506">
        <v>4.2046926193909657</v>
      </c>
      <c r="AJ506">
        <v>3.9889840465642745</v>
      </c>
      <c r="AK506">
        <f t="shared" si="150"/>
        <v>12.682042814523692</v>
      </c>
      <c r="AL506">
        <f t="shared" si="151"/>
        <v>8.1997389606307856</v>
      </c>
      <c r="AM506">
        <f t="shared" si="152"/>
        <v>6.2146080984221914</v>
      </c>
      <c r="AN506">
        <f t="shared" si="153"/>
        <v>7.8119734296220225</v>
      </c>
      <c r="AO506">
        <f t="shared" si="154"/>
        <v>0.6785714285714286</v>
      </c>
      <c r="AP506">
        <f t="shared" si="155"/>
        <v>0.13736263736263737</v>
      </c>
      <c r="AQ506">
        <f t="shared" si="156"/>
        <v>0.18406593406593408</v>
      </c>
      <c r="AR506" t="e">
        <f>+MATCH(O506,'[1]Return t - CEO t - NO'!B667)</f>
        <v>#N/A</v>
      </c>
    </row>
    <row r="507" spans="1:44" x14ac:dyDescent="0.25">
      <c r="A507" t="s">
        <v>166</v>
      </c>
      <c r="B507">
        <v>2017</v>
      </c>
      <c r="C507">
        <v>43100</v>
      </c>
      <c r="D507">
        <v>251.065</v>
      </c>
      <c r="E507">
        <f t="shared" si="165"/>
        <v>251.065</v>
      </c>
      <c r="F507">
        <f t="shared" si="147"/>
        <v>251065</v>
      </c>
      <c r="G507">
        <f t="shared" si="148"/>
        <v>12.433467148731921</v>
      </c>
      <c r="H507">
        <v>182.98400000000001</v>
      </c>
      <c r="I507">
        <v>10.5</v>
      </c>
      <c r="J507">
        <v>65.47</v>
      </c>
      <c r="K507">
        <v>70.957999999999998</v>
      </c>
      <c r="L507">
        <v>0.10299999999999999</v>
      </c>
      <c r="M507">
        <v>296.053</v>
      </c>
      <c r="N507">
        <v>228</v>
      </c>
      <c r="O507" t="s">
        <v>167</v>
      </c>
      <c r="P507" t="s">
        <v>50</v>
      </c>
      <c r="Q507">
        <v>1984</v>
      </c>
      <c r="R507">
        <v>2023</v>
      </c>
      <c r="S507">
        <v>39</v>
      </c>
      <c r="U507">
        <v>0.35779084510121101</v>
      </c>
      <c r="V507">
        <v>0.26076912353374626</v>
      </c>
      <c r="W507">
        <v>0.22114283591113754</v>
      </c>
      <c r="X507">
        <v>5.7382066191579588E-2</v>
      </c>
      <c r="Y507" t="s">
        <v>168</v>
      </c>
      <c r="Z507" t="s">
        <v>129</v>
      </c>
      <c r="AA507">
        <f t="shared" si="166"/>
        <v>2280</v>
      </c>
      <c r="AB507">
        <f t="shared" si="166"/>
        <v>1270</v>
      </c>
      <c r="AC507">
        <f t="shared" si="166"/>
        <v>80</v>
      </c>
      <c r="AD507">
        <f t="shared" si="149"/>
        <v>3630</v>
      </c>
      <c r="AE507">
        <v>228</v>
      </c>
      <c r="AF507">
        <v>127</v>
      </c>
      <c r="AG507">
        <v>8</v>
      </c>
      <c r="AH507">
        <v>363</v>
      </c>
      <c r="AI507">
        <v>4.6347289882296359</v>
      </c>
      <c r="AJ507">
        <v>3.6635616461296463</v>
      </c>
      <c r="AK507">
        <f t="shared" si="150"/>
        <v>12.433467148731921</v>
      </c>
      <c r="AL507">
        <f t="shared" si="151"/>
        <v>8.1969879272588972</v>
      </c>
      <c r="AM507">
        <f t="shared" si="152"/>
        <v>7.1467721794526371</v>
      </c>
      <c r="AN507">
        <f t="shared" si="153"/>
        <v>7.7319307219484861</v>
      </c>
      <c r="AO507">
        <f t="shared" si="154"/>
        <v>0.62809917355371903</v>
      </c>
      <c r="AP507">
        <f t="shared" si="155"/>
        <v>0.34986225895316803</v>
      </c>
      <c r="AQ507">
        <f t="shared" si="156"/>
        <v>2.2038567493112948E-2</v>
      </c>
      <c r="AR507" t="e">
        <f>+MATCH(O507,'[1]Return t - CEO t - NO'!B359)</f>
        <v>#N/A</v>
      </c>
    </row>
    <row r="508" spans="1:44" x14ac:dyDescent="0.25">
      <c r="A508" t="s">
        <v>156</v>
      </c>
      <c r="B508">
        <v>2018</v>
      </c>
      <c r="C508">
        <v>43465</v>
      </c>
      <c r="D508">
        <v>2702.931</v>
      </c>
      <c r="E508">
        <f t="shared" si="165"/>
        <v>2702.931</v>
      </c>
      <c r="F508">
        <f t="shared" si="147"/>
        <v>2702931</v>
      </c>
      <c r="G508">
        <f t="shared" si="148"/>
        <v>14.809847297740751</v>
      </c>
      <c r="H508">
        <v>1062.423</v>
      </c>
      <c r="I508">
        <v>360.25400000000002</v>
      </c>
      <c r="J508">
        <v>140.566</v>
      </c>
      <c r="K508">
        <v>224.375</v>
      </c>
      <c r="L508">
        <v>1.4890000000000001</v>
      </c>
      <c r="M508">
        <v>2566.7600000000002</v>
      </c>
      <c r="N508">
        <v>228</v>
      </c>
      <c r="O508" t="s">
        <v>157</v>
      </c>
      <c r="P508" t="s">
        <v>50</v>
      </c>
      <c r="Q508">
        <v>2006</v>
      </c>
      <c r="R508">
        <v>2023</v>
      </c>
      <c r="S508">
        <v>17</v>
      </c>
      <c r="T508">
        <v>39031</v>
      </c>
      <c r="U508">
        <v>0.13230700013083302</v>
      </c>
      <c r="V508">
        <v>5.2005027135357873E-2</v>
      </c>
      <c r="W508">
        <v>5.4763982608424626E-2</v>
      </c>
      <c r="X508">
        <v>0.33908716208139322</v>
      </c>
      <c r="Y508" t="s">
        <v>51</v>
      </c>
      <c r="Z508" t="s">
        <v>47</v>
      </c>
      <c r="AA508">
        <f t="shared" si="166"/>
        <v>2600</v>
      </c>
      <c r="AB508">
        <f t="shared" si="166"/>
        <v>790</v>
      </c>
      <c r="AC508">
        <f t="shared" si="166"/>
        <v>230</v>
      </c>
      <c r="AD508">
        <f t="shared" si="149"/>
        <v>3620</v>
      </c>
      <c r="AE508">
        <v>260</v>
      </c>
      <c r="AF508">
        <v>79</v>
      </c>
      <c r="AG508">
        <v>23</v>
      </c>
      <c r="AH508">
        <v>362</v>
      </c>
      <c r="AI508">
        <v>7.3058600326840093</v>
      </c>
      <c r="AJ508">
        <v>2.8332133440562162</v>
      </c>
      <c r="AK508">
        <f t="shared" si="150"/>
        <v>14.809847297740751</v>
      </c>
      <c r="AL508">
        <f t="shared" si="151"/>
        <v>8.1942293048198174</v>
      </c>
      <c r="AM508">
        <f t="shared" si="152"/>
        <v>6.6720329454610674</v>
      </c>
      <c r="AN508">
        <f t="shared" si="153"/>
        <v>7.8632667240095735</v>
      </c>
      <c r="AO508">
        <f t="shared" si="154"/>
        <v>0.71823204419889508</v>
      </c>
      <c r="AP508">
        <f t="shared" si="155"/>
        <v>0.21823204419889503</v>
      </c>
      <c r="AQ508">
        <f t="shared" si="156"/>
        <v>6.3535911602209949E-2</v>
      </c>
      <c r="AR508">
        <f>+MATCH(O508,'[1]Return t - CEO t - NO'!B62)</f>
        <v>1</v>
      </c>
    </row>
    <row r="509" spans="1:44" x14ac:dyDescent="0.25">
      <c r="A509" t="s">
        <v>224</v>
      </c>
      <c r="B509">
        <v>2017</v>
      </c>
      <c r="C509">
        <v>43100</v>
      </c>
      <c r="D509">
        <v>644.08799999999997</v>
      </c>
      <c r="E509">
        <f t="shared" si="165"/>
        <v>644.08799999999997</v>
      </c>
      <c r="F509">
        <f t="shared" si="147"/>
        <v>644088</v>
      </c>
      <c r="G509">
        <f t="shared" si="148"/>
        <v>13.375590641714014</v>
      </c>
      <c r="H509">
        <v>217.38900000000001</v>
      </c>
      <c r="I509">
        <v>218</v>
      </c>
      <c r="J509">
        <v>144.137</v>
      </c>
      <c r="K509">
        <v>165.28</v>
      </c>
      <c r="L509">
        <v>1.2150000000000001</v>
      </c>
      <c r="M509">
        <v>1607.3530000000001</v>
      </c>
      <c r="N509">
        <v>228</v>
      </c>
      <c r="O509" t="s">
        <v>225</v>
      </c>
      <c r="P509" t="s">
        <v>50</v>
      </c>
      <c r="Q509">
        <v>1995</v>
      </c>
      <c r="R509">
        <v>2023</v>
      </c>
      <c r="S509">
        <v>28</v>
      </c>
      <c r="U509">
        <v>0.66303722819461886</v>
      </c>
      <c r="V509">
        <v>0.22378463812398308</v>
      </c>
      <c r="W509">
        <v>8.9673519133631502E-2</v>
      </c>
      <c r="X509">
        <v>1.0028106297926758</v>
      </c>
      <c r="Y509" t="s">
        <v>67</v>
      </c>
      <c r="Z509" t="s">
        <v>68</v>
      </c>
      <c r="AA509">
        <f t="shared" si="166"/>
        <v>2940</v>
      </c>
      <c r="AB509">
        <f t="shared" si="166"/>
        <v>550</v>
      </c>
      <c r="AC509">
        <f t="shared" si="166"/>
        <v>130</v>
      </c>
      <c r="AD509">
        <f t="shared" si="149"/>
        <v>3620</v>
      </c>
      <c r="AE509">
        <v>294</v>
      </c>
      <c r="AF509">
        <v>55</v>
      </c>
      <c r="AG509">
        <v>13</v>
      </c>
      <c r="AH509">
        <v>362</v>
      </c>
      <c r="AI509">
        <v>7.1024993557746487</v>
      </c>
      <c r="AJ509">
        <v>3.3322045101752038</v>
      </c>
      <c r="AK509">
        <f t="shared" si="150"/>
        <v>13.375590641714014</v>
      </c>
      <c r="AL509">
        <f t="shared" si="151"/>
        <v>8.1942293048198174</v>
      </c>
      <c r="AM509">
        <f t="shared" si="152"/>
        <v>6.3099182782265162</v>
      </c>
      <c r="AN509">
        <f t="shared" si="153"/>
        <v>7.9861648603327273</v>
      </c>
      <c r="AO509">
        <f t="shared" si="154"/>
        <v>0.81215469613259672</v>
      </c>
      <c r="AP509">
        <f t="shared" si="155"/>
        <v>0.15193370165745856</v>
      </c>
      <c r="AQ509">
        <f t="shared" si="156"/>
        <v>3.591160220994475E-2</v>
      </c>
      <c r="AR509" t="e">
        <f>+MATCH(O509,'[1]Return t - CEO t - NO'!B143)</f>
        <v>#N/A</v>
      </c>
    </row>
    <row r="510" spans="1:44" x14ac:dyDescent="0.25">
      <c r="A510" t="s">
        <v>226</v>
      </c>
      <c r="B510">
        <v>2015</v>
      </c>
      <c r="C510">
        <v>42369</v>
      </c>
      <c r="D510">
        <v>46.194000000000003</v>
      </c>
      <c r="E510">
        <f>+D510*[1]Valuta!$D$5</f>
        <v>406.44252840000001</v>
      </c>
      <c r="F510">
        <f t="shared" si="147"/>
        <v>406442.52840000001</v>
      </c>
      <c r="G510">
        <f t="shared" si="148"/>
        <v>12.915197816424874</v>
      </c>
      <c r="H510">
        <v>37.661999999999999</v>
      </c>
      <c r="I510">
        <v>1.0760000000000001</v>
      </c>
      <c r="J510">
        <v>-1.29</v>
      </c>
      <c r="K510">
        <v>-0.68400000000000005</v>
      </c>
      <c r="L510">
        <v>0.22</v>
      </c>
      <c r="M510">
        <v>40.997999999999998</v>
      </c>
      <c r="N510">
        <v>228</v>
      </c>
      <c r="O510" t="s">
        <v>227</v>
      </c>
      <c r="P510" t="s">
        <v>45</v>
      </c>
      <c r="Q510">
        <v>2014</v>
      </c>
      <c r="R510">
        <v>2023</v>
      </c>
      <c r="S510">
        <v>9</v>
      </c>
      <c r="U510">
        <v>-3.4252031225107539E-2</v>
      </c>
      <c r="V510">
        <v>-2.792570463696584E-2</v>
      </c>
      <c r="W510">
        <v>-3.1464949509732186E-2</v>
      </c>
      <c r="X510">
        <v>2.8569911316446289E-2</v>
      </c>
      <c r="Y510" t="s">
        <v>71</v>
      </c>
      <c r="Z510" t="s">
        <v>72</v>
      </c>
      <c r="AA510" s="1">
        <f>+AE510*[1]Valuta!$D$5</f>
        <v>2947.5309999999999</v>
      </c>
      <c r="AB510" s="1">
        <f>+AF510*[1]Valuta!$D$5</f>
        <v>0</v>
      </c>
      <c r="AC510" s="1">
        <f>+AG510*[1]Valuta!$D$5</f>
        <v>659.89499999999998</v>
      </c>
      <c r="AD510" s="1">
        <f t="shared" si="149"/>
        <v>3607.4259999999999</v>
      </c>
      <c r="AE510">
        <v>335</v>
      </c>
      <c r="AF510">
        <v>0</v>
      </c>
      <c r="AG510">
        <v>75</v>
      </c>
      <c r="AH510">
        <v>410</v>
      </c>
      <c r="AI510">
        <v>5.393627546352362</v>
      </c>
      <c r="AJ510">
        <v>2.1972245773362196</v>
      </c>
      <c r="AK510">
        <f t="shared" si="150"/>
        <v>12.915197816424874</v>
      </c>
      <c r="AL510">
        <f t="shared" si="151"/>
        <v>8.190749777617123</v>
      </c>
      <c r="AM510" t="e">
        <f t="shared" si="152"/>
        <v>#NUM!</v>
      </c>
      <c r="AN510">
        <f t="shared" si="153"/>
        <v>7.9887231497438354</v>
      </c>
      <c r="AO510">
        <f t="shared" si="154"/>
        <v>0.81707317073170727</v>
      </c>
      <c r="AP510">
        <f t="shared" si="155"/>
        <v>0</v>
      </c>
      <c r="AQ510">
        <f t="shared" si="156"/>
        <v>0.18292682926829268</v>
      </c>
      <c r="AR510">
        <f>+MATCH(O510,'[1]Return t - CEO t - NO'!B17)</f>
        <v>1</v>
      </c>
    </row>
    <row r="511" spans="1:44" x14ac:dyDescent="0.25">
      <c r="A511" t="s">
        <v>234</v>
      </c>
      <c r="B511">
        <v>2021</v>
      </c>
      <c r="C511">
        <v>44561</v>
      </c>
      <c r="D511">
        <v>846.53300000000002</v>
      </c>
      <c r="E511">
        <f>+D511</f>
        <v>846.53300000000002</v>
      </c>
      <c r="F511">
        <f t="shared" si="147"/>
        <v>846533</v>
      </c>
      <c r="G511">
        <f t="shared" si="148"/>
        <v>13.648904463847447</v>
      </c>
      <c r="H511">
        <v>498.19</v>
      </c>
      <c r="I511">
        <v>37.207999999999998</v>
      </c>
      <c r="J511">
        <v>27.504000000000001</v>
      </c>
      <c r="K511">
        <v>53.624000000000002</v>
      </c>
      <c r="L511">
        <v>0.38700000000000001</v>
      </c>
      <c r="M511">
        <v>981.33900000000006</v>
      </c>
      <c r="N511">
        <v>228</v>
      </c>
      <c r="O511" t="s">
        <v>235</v>
      </c>
      <c r="P511" t="s">
        <v>50</v>
      </c>
      <c r="Q511">
        <v>2000</v>
      </c>
      <c r="R511">
        <v>2023</v>
      </c>
      <c r="S511">
        <v>23</v>
      </c>
      <c r="U511">
        <v>5.5207852425781329E-2</v>
      </c>
      <c r="V511">
        <v>3.249016872348745E-2</v>
      </c>
      <c r="W511">
        <v>2.8027012072280831E-2</v>
      </c>
      <c r="X511">
        <v>7.4686364639996783E-2</v>
      </c>
      <c r="Y511" t="s">
        <v>98</v>
      </c>
      <c r="Z511" t="s">
        <v>68</v>
      </c>
      <c r="AA511">
        <f t="shared" ref="AA511:AC515" si="167">+AE511*10</f>
        <v>2840</v>
      </c>
      <c r="AB511">
        <f t="shared" si="167"/>
        <v>390</v>
      </c>
      <c r="AC511">
        <f t="shared" si="167"/>
        <v>360</v>
      </c>
      <c r="AD511">
        <f t="shared" si="149"/>
        <v>3590</v>
      </c>
      <c r="AE511">
        <v>284</v>
      </c>
      <c r="AF511">
        <v>39</v>
      </c>
      <c r="AG511">
        <v>36</v>
      </c>
      <c r="AH511">
        <v>359</v>
      </c>
      <c r="AI511">
        <v>5.9584246930297819</v>
      </c>
      <c r="AJ511">
        <v>3.1354942159291497</v>
      </c>
      <c r="AK511">
        <f t="shared" si="150"/>
        <v>13.648904463847447</v>
      </c>
      <c r="AL511">
        <f t="shared" si="151"/>
        <v>8.1859074814823245</v>
      </c>
      <c r="AM511">
        <f t="shared" si="152"/>
        <v>5.9661467391236922</v>
      </c>
      <c r="AN511">
        <f t="shared" si="153"/>
        <v>7.9515593311552522</v>
      </c>
      <c r="AO511">
        <f t="shared" si="154"/>
        <v>0.79108635097493041</v>
      </c>
      <c r="AP511">
        <f t="shared" si="155"/>
        <v>0.10863509749303621</v>
      </c>
      <c r="AQ511">
        <f t="shared" si="156"/>
        <v>0.10027855153203342</v>
      </c>
      <c r="AR511" t="e">
        <f>+MATCH(O511,'[1]Return t - CEO t - NO'!B634)</f>
        <v>#N/A</v>
      </c>
    </row>
    <row r="512" spans="1:44" x14ac:dyDescent="0.25">
      <c r="A512" t="s">
        <v>214</v>
      </c>
      <c r="B512">
        <v>2021</v>
      </c>
      <c r="C512">
        <v>44561</v>
      </c>
      <c r="D512">
        <v>223.39500000000001</v>
      </c>
      <c r="E512">
        <f>+D512</f>
        <v>223.39500000000001</v>
      </c>
      <c r="F512">
        <f t="shared" si="147"/>
        <v>223395</v>
      </c>
      <c r="G512">
        <f t="shared" si="148"/>
        <v>12.316696783988078</v>
      </c>
      <c r="H512">
        <v>102.131</v>
      </c>
      <c r="I512">
        <v>4.4290000000000003</v>
      </c>
      <c r="J512">
        <v>9.2219999999999995</v>
      </c>
      <c r="K512">
        <v>15.260999999999999</v>
      </c>
      <c r="L512">
        <v>8.4000000000000005E-2</v>
      </c>
      <c r="M512">
        <v>304.25799999999998</v>
      </c>
      <c r="N512">
        <v>228</v>
      </c>
      <c r="O512" t="s">
        <v>215</v>
      </c>
      <c r="P512" t="s">
        <v>50</v>
      </c>
      <c r="Q512">
        <v>1646</v>
      </c>
      <c r="R512">
        <v>2023</v>
      </c>
      <c r="S512">
        <v>377</v>
      </c>
      <c r="U512">
        <v>9.0295796574987028E-2</v>
      </c>
      <c r="V512">
        <v>4.1281138790035581E-2</v>
      </c>
      <c r="W512">
        <v>3.0309802864674058E-2</v>
      </c>
      <c r="X512">
        <v>4.3365873241229404E-2</v>
      </c>
      <c r="Y512" t="s">
        <v>51</v>
      </c>
      <c r="Z512" t="s">
        <v>47</v>
      </c>
      <c r="AA512">
        <f t="shared" si="167"/>
        <v>2390</v>
      </c>
      <c r="AB512">
        <f t="shared" si="167"/>
        <v>1000</v>
      </c>
      <c r="AC512">
        <f t="shared" si="167"/>
        <v>190</v>
      </c>
      <c r="AD512">
        <f t="shared" si="149"/>
        <v>3580</v>
      </c>
      <c r="AE512">
        <v>239</v>
      </c>
      <c r="AF512">
        <v>100</v>
      </c>
      <c r="AG512">
        <v>19</v>
      </c>
      <c r="AH512">
        <v>358</v>
      </c>
      <c r="AI512">
        <v>4.4308167988433134</v>
      </c>
      <c r="AJ512">
        <v>5.9322451874480109</v>
      </c>
      <c r="AK512">
        <f t="shared" si="150"/>
        <v>12.316696783988078</v>
      </c>
      <c r="AL512">
        <f t="shared" si="151"/>
        <v>8.1831180793947453</v>
      </c>
      <c r="AM512">
        <f t="shared" si="152"/>
        <v>6.9077552789821368</v>
      </c>
      <c r="AN512">
        <f t="shared" si="153"/>
        <v>7.779048644925556</v>
      </c>
      <c r="AO512">
        <f t="shared" si="154"/>
        <v>0.66759776536312854</v>
      </c>
      <c r="AP512">
        <f t="shared" si="155"/>
        <v>0.27932960893854747</v>
      </c>
      <c r="AQ512">
        <f t="shared" si="156"/>
        <v>5.3072625698324022E-2</v>
      </c>
      <c r="AR512" t="e">
        <f>+MATCH(O512,'[1]Return t - CEO t - NO'!B594)</f>
        <v>#N/A</v>
      </c>
    </row>
    <row r="513" spans="1:44" x14ac:dyDescent="0.25">
      <c r="A513" t="s">
        <v>171</v>
      </c>
      <c r="B513">
        <v>2020</v>
      </c>
      <c r="C513">
        <v>44196</v>
      </c>
      <c r="D513">
        <v>849.94600000000003</v>
      </c>
      <c r="E513">
        <f>+D513</f>
        <v>849.94600000000003</v>
      </c>
      <c r="F513">
        <f t="shared" si="147"/>
        <v>849946</v>
      </c>
      <c r="G513">
        <f t="shared" si="148"/>
        <v>13.652928097036655</v>
      </c>
      <c r="H513">
        <v>313.11500000000001</v>
      </c>
      <c r="I513">
        <v>269.45400000000001</v>
      </c>
      <c r="J513">
        <v>11.738</v>
      </c>
      <c r="K513">
        <v>54.932000000000002</v>
      </c>
      <c r="L513">
        <v>0.378</v>
      </c>
      <c r="M513">
        <v>889.30499999999995</v>
      </c>
      <c r="N513">
        <v>228</v>
      </c>
      <c r="O513" t="s">
        <v>172</v>
      </c>
      <c r="P513" t="s">
        <v>50</v>
      </c>
      <c r="Q513">
        <v>1984</v>
      </c>
      <c r="R513">
        <v>2023</v>
      </c>
      <c r="S513">
        <v>39</v>
      </c>
      <c r="U513">
        <v>3.7487823962441914E-2</v>
      </c>
      <c r="V513">
        <v>1.3810289124250245E-2</v>
      </c>
      <c r="W513">
        <v>1.3199071184801615E-2</v>
      </c>
      <c r="X513">
        <v>0.86055921945611036</v>
      </c>
      <c r="Y513" t="s">
        <v>98</v>
      </c>
      <c r="Z513" t="s">
        <v>68</v>
      </c>
      <c r="AA513">
        <f t="shared" si="167"/>
        <v>3320</v>
      </c>
      <c r="AB513">
        <f t="shared" si="167"/>
        <v>90</v>
      </c>
      <c r="AC513">
        <f t="shared" si="167"/>
        <v>140</v>
      </c>
      <c r="AD513">
        <f t="shared" si="149"/>
        <v>3550</v>
      </c>
      <c r="AE513">
        <v>332</v>
      </c>
      <c r="AF513">
        <v>9</v>
      </c>
      <c r="AG513">
        <v>14</v>
      </c>
      <c r="AH513">
        <v>355</v>
      </c>
      <c r="AI513">
        <v>5.934894195619588</v>
      </c>
      <c r="AJ513">
        <v>3.6635616461296463</v>
      </c>
      <c r="AK513">
        <f t="shared" si="150"/>
        <v>13.652928097036655</v>
      </c>
      <c r="AL513">
        <f t="shared" si="151"/>
        <v>8.174702882469461</v>
      </c>
      <c r="AM513">
        <f t="shared" si="152"/>
        <v>4.499809670330265</v>
      </c>
      <c r="AN513">
        <f t="shared" si="153"/>
        <v>8.1077200619105341</v>
      </c>
      <c r="AO513">
        <f t="shared" si="154"/>
        <v>0.93521126760563378</v>
      </c>
      <c r="AP513">
        <f t="shared" si="155"/>
        <v>2.5352112676056339E-2</v>
      </c>
      <c r="AQ513">
        <f t="shared" si="156"/>
        <v>3.9436619718309862E-2</v>
      </c>
      <c r="AR513" t="e">
        <f>+MATCH(O513,'[1]Return t - CEO t - NO'!B547)</f>
        <v>#N/A</v>
      </c>
    </row>
    <row r="514" spans="1:44" x14ac:dyDescent="0.25">
      <c r="A514" t="s">
        <v>195</v>
      </c>
      <c r="B514">
        <v>2017</v>
      </c>
      <c r="C514">
        <v>43100</v>
      </c>
      <c r="D514">
        <v>3086.8870000000002</v>
      </c>
      <c r="E514">
        <f>+D514</f>
        <v>3086.8870000000002</v>
      </c>
      <c r="F514">
        <f t="shared" ref="F514:F577" si="168">+E514*1000</f>
        <v>3086887</v>
      </c>
      <c r="G514">
        <f t="shared" ref="G514:G577" si="169">+LN(F514)</f>
        <v>14.942673697696074</v>
      </c>
      <c r="H514">
        <v>557.84500000000003</v>
      </c>
      <c r="I514">
        <v>442.05799999999999</v>
      </c>
      <c r="J514">
        <v>66.600999999999999</v>
      </c>
      <c r="K514">
        <v>130.602</v>
      </c>
      <c r="L514">
        <v>1.1000000000000001</v>
      </c>
      <c r="M514">
        <v>7301.7120000000004</v>
      </c>
      <c r="N514">
        <v>228</v>
      </c>
      <c r="O514" t="s">
        <v>196</v>
      </c>
      <c r="P514" t="s">
        <v>177</v>
      </c>
      <c r="Q514">
        <v>2002</v>
      </c>
      <c r="R514">
        <v>2023</v>
      </c>
      <c r="S514">
        <v>21</v>
      </c>
      <c r="U514">
        <v>0.11938979465622171</v>
      </c>
      <c r="V514">
        <v>2.1575457734604474E-2</v>
      </c>
      <c r="W514">
        <v>9.1212855286541012E-3</v>
      </c>
      <c r="X514">
        <v>0.79243875987057333</v>
      </c>
      <c r="Y514" t="s">
        <v>67</v>
      </c>
      <c r="Z514" t="s">
        <v>68</v>
      </c>
      <c r="AA514">
        <f t="shared" si="167"/>
        <v>2200</v>
      </c>
      <c r="AB514">
        <f t="shared" si="167"/>
        <v>1250</v>
      </c>
      <c r="AC514">
        <f t="shared" si="167"/>
        <v>80</v>
      </c>
      <c r="AD514">
        <f t="shared" ref="AD514:AD577" si="170">+SUM(AA514:AC514)</f>
        <v>3530</v>
      </c>
      <c r="AE514">
        <v>220</v>
      </c>
      <c r="AF514">
        <v>125</v>
      </c>
      <c r="AG514">
        <v>8</v>
      </c>
      <c r="AH514">
        <v>353</v>
      </c>
      <c r="AI514">
        <v>7.0030654587864616</v>
      </c>
      <c r="AJ514">
        <v>3.044522437723423</v>
      </c>
      <c r="AK514">
        <f t="shared" ref="AK514:AK577" si="171">+G514</f>
        <v>14.942673697696074</v>
      </c>
      <c r="AL514">
        <f t="shared" ref="AL514:AL577" si="172">+LN(AD514)</f>
        <v>8.1690531499273433</v>
      </c>
      <c r="AM514">
        <f t="shared" ref="AM514:AM577" si="173">+LN(AB514)</f>
        <v>7.1308988302963465</v>
      </c>
      <c r="AN514">
        <f t="shared" ref="AN514:AN577" si="174">+LN(AA514)</f>
        <v>7.696212639346407</v>
      </c>
      <c r="AO514">
        <f t="shared" ref="AO514:AO577" si="175">+AA514/AD514</f>
        <v>0.62322946175637395</v>
      </c>
      <c r="AP514">
        <f t="shared" ref="AP514:AP577" si="176">+AB514/AD514</f>
        <v>0.35410764872521244</v>
      </c>
      <c r="AQ514">
        <f t="shared" ref="AQ514:AQ577" si="177">+AC514/AD514</f>
        <v>2.2662889518413599E-2</v>
      </c>
      <c r="AR514" t="e">
        <f>+MATCH(O514,'[1]Return t - CEO t - NO'!B167)</f>
        <v>#N/A</v>
      </c>
    </row>
    <row r="515" spans="1:44" x14ac:dyDescent="0.25">
      <c r="A515" t="s">
        <v>222</v>
      </c>
      <c r="B515">
        <v>2015</v>
      </c>
      <c r="C515">
        <v>42369</v>
      </c>
      <c r="D515">
        <v>215.11799999999999</v>
      </c>
      <c r="E515">
        <f>+D515</f>
        <v>215.11799999999999</v>
      </c>
      <c r="F515">
        <f t="shared" si="168"/>
        <v>215118</v>
      </c>
      <c r="G515">
        <f t="shared" si="169"/>
        <v>12.278941993763045</v>
      </c>
      <c r="H515">
        <v>54.401000000000003</v>
      </c>
      <c r="I515">
        <v>22.527999999999999</v>
      </c>
      <c r="J515">
        <v>20.145</v>
      </c>
      <c r="K515">
        <v>33.576000000000001</v>
      </c>
      <c r="L515">
        <v>0.4</v>
      </c>
      <c r="M515">
        <v>435.39299999999997</v>
      </c>
      <c r="N515">
        <v>228</v>
      </c>
      <c r="O515" t="s">
        <v>223</v>
      </c>
      <c r="P515" t="s">
        <v>50</v>
      </c>
      <c r="Q515">
        <v>1995</v>
      </c>
      <c r="R515">
        <v>2023</v>
      </c>
      <c r="S515">
        <v>28</v>
      </c>
      <c r="U515">
        <v>0.37030569291005677</v>
      </c>
      <c r="V515">
        <v>9.3646277856804169E-2</v>
      </c>
      <c r="W515">
        <v>4.6268543591651681E-2</v>
      </c>
      <c r="X515">
        <v>0.41411003474200836</v>
      </c>
      <c r="Y515" t="s">
        <v>67</v>
      </c>
      <c r="Z515" t="s">
        <v>68</v>
      </c>
      <c r="AA515">
        <f t="shared" si="167"/>
        <v>2000</v>
      </c>
      <c r="AB515">
        <f t="shared" si="167"/>
        <v>490</v>
      </c>
      <c r="AC515">
        <f t="shared" si="167"/>
        <v>1020</v>
      </c>
      <c r="AD515">
        <f t="shared" si="170"/>
        <v>3510</v>
      </c>
      <c r="AE515">
        <v>200</v>
      </c>
      <c r="AF515">
        <v>49</v>
      </c>
      <c r="AG515">
        <v>102</v>
      </c>
      <c r="AH515">
        <v>351</v>
      </c>
      <c r="AI515">
        <v>5.9914645471079817</v>
      </c>
      <c r="AJ515">
        <v>3.3322045101752038</v>
      </c>
      <c r="AK515">
        <f t="shared" si="171"/>
        <v>12.278941993763045</v>
      </c>
      <c r="AL515">
        <f t="shared" si="172"/>
        <v>8.1633713164599122</v>
      </c>
      <c r="AM515">
        <f t="shared" si="173"/>
        <v>6.1944053911046719</v>
      </c>
      <c r="AN515">
        <f t="shared" si="174"/>
        <v>7.6009024595420822</v>
      </c>
      <c r="AO515">
        <f t="shared" si="175"/>
        <v>0.56980056980056981</v>
      </c>
      <c r="AP515">
        <f t="shared" si="176"/>
        <v>0.1396011396011396</v>
      </c>
      <c r="AQ515">
        <f t="shared" si="177"/>
        <v>0.29059829059829062</v>
      </c>
      <c r="AR515" t="e">
        <f>+MATCH(O515,'[1]Return t - CEO t - NO'!B321)</f>
        <v>#N/A</v>
      </c>
    </row>
    <row r="516" spans="1:44" x14ac:dyDescent="0.25">
      <c r="A516" t="s">
        <v>226</v>
      </c>
      <c r="B516">
        <v>2019</v>
      </c>
      <c r="C516">
        <v>43830</v>
      </c>
      <c r="D516">
        <v>63.557000000000002</v>
      </c>
      <c r="E516">
        <f>+D516*[1]Valuta!D9</f>
        <v>560.42020320000006</v>
      </c>
      <c r="F516">
        <f t="shared" si="168"/>
        <v>560420.20320000011</v>
      </c>
      <c r="G516">
        <f t="shared" si="169"/>
        <v>13.236442144187016</v>
      </c>
      <c r="H516">
        <v>47.363999999999997</v>
      </c>
      <c r="I516">
        <v>1.214</v>
      </c>
      <c r="J516">
        <v>0.79500000000000004</v>
      </c>
      <c r="K516">
        <v>1.4850000000000001</v>
      </c>
      <c r="L516">
        <v>0.42199999999999999</v>
      </c>
      <c r="M516">
        <v>54.792000000000002</v>
      </c>
      <c r="N516">
        <v>228</v>
      </c>
      <c r="O516" t="s">
        <v>227</v>
      </c>
      <c r="P516" t="s">
        <v>45</v>
      </c>
      <c r="Q516">
        <v>2014</v>
      </c>
      <c r="R516">
        <v>2023</v>
      </c>
      <c r="S516">
        <v>9</v>
      </c>
      <c r="U516">
        <v>1.6784899923992909E-2</v>
      </c>
      <c r="V516">
        <v>1.2508456975628177E-2</v>
      </c>
      <c r="W516">
        <v>1.4509417433201928E-2</v>
      </c>
      <c r="X516">
        <v>2.5631281141795456E-2</v>
      </c>
      <c r="Y516" t="s">
        <v>71</v>
      </c>
      <c r="Z516" t="s">
        <v>72</v>
      </c>
      <c r="AA516" s="1">
        <f>+AE516*[1]Valuta!$D$9</f>
        <v>2407.2048</v>
      </c>
      <c r="AB516" s="1">
        <f>+AF516*[1]Valuta!$D$9</f>
        <v>88.176000000000002</v>
      </c>
      <c r="AC516" s="1">
        <f>+AG516*[1]Valuta!$D$9</f>
        <v>1014.0240000000001</v>
      </c>
      <c r="AD516" s="1">
        <f t="shared" si="170"/>
        <v>3509.4048000000003</v>
      </c>
      <c r="AE516">
        <v>273</v>
      </c>
      <c r="AF516">
        <v>10</v>
      </c>
      <c r="AG516">
        <v>115</v>
      </c>
      <c r="AH516">
        <v>398</v>
      </c>
      <c r="AI516">
        <v>6.045005314036012</v>
      </c>
      <c r="AJ516">
        <v>2.1972245773362196</v>
      </c>
      <c r="AK516">
        <f t="shared" si="171"/>
        <v>13.236442144187016</v>
      </c>
      <c r="AL516">
        <f t="shared" si="172"/>
        <v>8.1632017294312718</v>
      </c>
      <c r="AM516">
        <f t="shared" si="173"/>
        <v>4.4793348171408791</v>
      </c>
      <c r="AN516">
        <f t="shared" si="174"/>
        <v>7.7862215193317938</v>
      </c>
      <c r="AO516">
        <f t="shared" si="175"/>
        <v>0.68592964824120595</v>
      </c>
      <c r="AP516">
        <f t="shared" si="176"/>
        <v>2.5125628140703515E-2</v>
      </c>
      <c r="AQ516">
        <f t="shared" si="177"/>
        <v>0.28894472361809048</v>
      </c>
      <c r="AR516">
        <f>+MATCH(O516,'[1]Return t - CEO t - NO'!B13)</f>
        <v>1</v>
      </c>
    </row>
    <row r="517" spans="1:44" x14ac:dyDescent="0.25">
      <c r="A517" t="s">
        <v>238</v>
      </c>
      <c r="B517">
        <v>2022</v>
      </c>
      <c r="C517">
        <v>44926</v>
      </c>
      <c r="D517">
        <v>63.481999999999999</v>
      </c>
      <c r="E517">
        <f t="shared" ref="E517:E527" si="178">+D517</f>
        <v>63.481999999999999</v>
      </c>
      <c r="F517">
        <f t="shared" si="168"/>
        <v>63482</v>
      </c>
      <c r="G517">
        <f t="shared" si="169"/>
        <v>11.058511680130179</v>
      </c>
      <c r="H517">
        <v>57.402999999999999</v>
      </c>
      <c r="I517">
        <v>0.32700000000000001</v>
      </c>
      <c r="J517">
        <v>-56.447000000000003</v>
      </c>
      <c r="K517">
        <v>-56.447000000000003</v>
      </c>
      <c r="L517">
        <v>0.01</v>
      </c>
      <c r="M517">
        <v>4.75</v>
      </c>
      <c r="N517">
        <v>228</v>
      </c>
      <c r="O517" t="s">
        <v>239</v>
      </c>
      <c r="P517" t="s">
        <v>50</v>
      </c>
      <c r="Q517">
        <v>2007</v>
      </c>
      <c r="R517">
        <v>2023</v>
      </c>
      <c r="S517">
        <v>16</v>
      </c>
      <c r="U517">
        <v>-0.98334581816281386</v>
      </c>
      <c r="V517">
        <v>-0.88918118521785705</v>
      </c>
      <c r="W517">
        <v>-11.883578947368422</v>
      </c>
      <c r="X517">
        <v>5.6965663815480034E-3</v>
      </c>
      <c r="Y517" t="s">
        <v>128</v>
      </c>
      <c r="Z517" t="s">
        <v>129</v>
      </c>
      <c r="AA517">
        <f t="shared" ref="AA517:AC527" si="179">+AE517*10</f>
        <v>2980</v>
      </c>
      <c r="AB517">
        <f t="shared" si="179"/>
        <v>420</v>
      </c>
      <c r="AC517">
        <f t="shared" si="179"/>
        <v>90</v>
      </c>
      <c r="AD517">
        <f t="shared" si="170"/>
        <v>3490</v>
      </c>
      <c r="AE517">
        <v>298</v>
      </c>
      <c r="AF517">
        <v>42</v>
      </c>
      <c r="AG517">
        <v>9</v>
      </c>
      <c r="AH517">
        <v>349</v>
      </c>
      <c r="AI517">
        <v>2.3025850929940459</v>
      </c>
      <c r="AJ517">
        <v>2.7725887222397811</v>
      </c>
      <c r="AK517">
        <f t="shared" si="171"/>
        <v>11.058511680130179</v>
      </c>
      <c r="AL517">
        <f t="shared" si="172"/>
        <v>8.157657015196472</v>
      </c>
      <c r="AM517">
        <f t="shared" si="173"/>
        <v>6.0402547112774139</v>
      </c>
      <c r="AN517">
        <f t="shared" si="174"/>
        <v>7.9996785794994505</v>
      </c>
      <c r="AO517">
        <f t="shared" si="175"/>
        <v>0.85386819484240684</v>
      </c>
      <c r="AP517">
        <f t="shared" si="176"/>
        <v>0.12034383954154727</v>
      </c>
      <c r="AQ517">
        <f t="shared" si="177"/>
        <v>2.5787965616045846E-2</v>
      </c>
      <c r="AR517" t="e">
        <f>+MATCH(O517,'[1]Return t - CEO t - NO'!B497)</f>
        <v>#N/A</v>
      </c>
    </row>
    <row r="518" spans="1:44" x14ac:dyDescent="0.25">
      <c r="A518" t="s">
        <v>212</v>
      </c>
      <c r="B518">
        <v>2019</v>
      </c>
      <c r="C518">
        <v>43830</v>
      </c>
      <c r="D518">
        <v>504.16500000000002</v>
      </c>
      <c r="E518">
        <f t="shared" si="178"/>
        <v>504.16500000000002</v>
      </c>
      <c r="F518">
        <f t="shared" si="168"/>
        <v>504165</v>
      </c>
      <c r="G518">
        <f t="shared" si="169"/>
        <v>13.130658874428436</v>
      </c>
      <c r="H518">
        <v>413.39600000000002</v>
      </c>
      <c r="I518">
        <v>1.222</v>
      </c>
      <c r="J518">
        <v>16.771000000000001</v>
      </c>
      <c r="K518">
        <v>25.727</v>
      </c>
      <c r="L518">
        <v>6.5000000000000002E-2</v>
      </c>
      <c r="M518">
        <v>227.18600000000001</v>
      </c>
      <c r="N518">
        <v>228</v>
      </c>
      <c r="O518" t="s">
        <v>213</v>
      </c>
      <c r="P518" t="s">
        <v>50</v>
      </c>
      <c r="Q518">
        <v>1969</v>
      </c>
      <c r="R518">
        <v>2023</v>
      </c>
      <c r="S518">
        <v>54</v>
      </c>
      <c r="U518">
        <v>4.0568849238986349E-2</v>
      </c>
      <c r="V518">
        <v>3.3264903355052416E-2</v>
      </c>
      <c r="W518">
        <v>7.3820569929485089E-2</v>
      </c>
      <c r="X518">
        <v>2.9560034446390383E-3</v>
      </c>
      <c r="Y518" t="s">
        <v>128</v>
      </c>
      <c r="Z518" t="s">
        <v>129</v>
      </c>
      <c r="AA518">
        <f t="shared" si="179"/>
        <v>2400</v>
      </c>
      <c r="AB518">
        <f t="shared" si="179"/>
        <v>0</v>
      </c>
      <c r="AC518">
        <f t="shared" si="179"/>
        <v>1080</v>
      </c>
      <c r="AD518">
        <f t="shared" si="170"/>
        <v>3480</v>
      </c>
      <c r="AE518">
        <v>240</v>
      </c>
      <c r="AF518">
        <v>0</v>
      </c>
      <c r="AG518">
        <v>108</v>
      </c>
      <c r="AH518">
        <v>348</v>
      </c>
      <c r="AI518">
        <v>4.1743872698956368</v>
      </c>
      <c r="AJ518">
        <v>3.9889840465642745</v>
      </c>
      <c r="AK518">
        <f t="shared" si="171"/>
        <v>13.130658874428436</v>
      </c>
      <c r="AL518">
        <f t="shared" si="172"/>
        <v>8.1547875727685195</v>
      </c>
      <c r="AM518" t="e">
        <f t="shared" si="173"/>
        <v>#NUM!</v>
      </c>
      <c r="AN518">
        <f t="shared" si="174"/>
        <v>7.7832240163360371</v>
      </c>
      <c r="AO518">
        <f t="shared" si="175"/>
        <v>0.68965517241379315</v>
      </c>
      <c r="AP518">
        <f t="shared" si="176"/>
        <v>0</v>
      </c>
      <c r="AQ518">
        <f t="shared" si="177"/>
        <v>0.31034482758620691</v>
      </c>
      <c r="AR518" t="e">
        <f>+MATCH(O518,'[1]Return t - CEO t - NO'!B668)</f>
        <v>#N/A</v>
      </c>
    </row>
    <row r="519" spans="1:44" x14ac:dyDescent="0.25">
      <c r="A519" t="s">
        <v>191</v>
      </c>
      <c r="B519">
        <v>2015</v>
      </c>
      <c r="C519">
        <v>42369</v>
      </c>
      <c r="D519">
        <v>1538.24</v>
      </c>
      <c r="E519">
        <f t="shared" si="178"/>
        <v>1538.24</v>
      </c>
      <c r="F519">
        <f t="shared" si="168"/>
        <v>1538240</v>
      </c>
      <c r="G519">
        <f t="shared" si="169"/>
        <v>14.246149463687733</v>
      </c>
      <c r="H519">
        <v>790.71600000000001</v>
      </c>
      <c r="I519">
        <v>241.33</v>
      </c>
      <c r="J519">
        <v>79.945999999999998</v>
      </c>
      <c r="K519">
        <v>138.66200000000001</v>
      </c>
      <c r="L519">
        <v>0.6</v>
      </c>
      <c r="M519">
        <v>1432.884</v>
      </c>
      <c r="N519">
        <v>228</v>
      </c>
      <c r="O519" t="s">
        <v>192</v>
      </c>
      <c r="P519" t="s">
        <v>50</v>
      </c>
      <c r="Q519">
        <v>1997</v>
      </c>
      <c r="R519">
        <v>2023</v>
      </c>
      <c r="S519">
        <v>26</v>
      </c>
      <c r="U519">
        <v>0.10110583319421891</v>
      </c>
      <c r="V519">
        <v>5.1972384023299352E-2</v>
      </c>
      <c r="W519">
        <v>5.5793769767824887E-2</v>
      </c>
      <c r="X519">
        <v>0.30520439702750418</v>
      </c>
      <c r="Y519" t="s">
        <v>51</v>
      </c>
      <c r="Z519" t="s">
        <v>47</v>
      </c>
      <c r="AA519">
        <f t="shared" si="179"/>
        <v>2840</v>
      </c>
      <c r="AB519">
        <f t="shared" si="179"/>
        <v>250</v>
      </c>
      <c r="AC519">
        <f t="shared" si="179"/>
        <v>380</v>
      </c>
      <c r="AD519">
        <f t="shared" si="170"/>
        <v>3470</v>
      </c>
      <c r="AE519">
        <v>284</v>
      </c>
      <c r="AF519">
        <v>25</v>
      </c>
      <c r="AG519">
        <v>38</v>
      </c>
      <c r="AH519">
        <v>347</v>
      </c>
      <c r="AI519">
        <v>6.3969296552161463</v>
      </c>
      <c r="AJ519">
        <v>3.2580965380214821</v>
      </c>
      <c r="AK519">
        <f t="shared" si="171"/>
        <v>14.246149463687733</v>
      </c>
      <c r="AL519">
        <f t="shared" si="172"/>
        <v>8.1519098729409052</v>
      </c>
      <c r="AM519">
        <f t="shared" si="173"/>
        <v>5.521460917862246</v>
      </c>
      <c r="AN519">
        <f t="shared" si="174"/>
        <v>7.9515593311552522</v>
      </c>
      <c r="AO519">
        <f t="shared" si="175"/>
        <v>0.81844380403458217</v>
      </c>
      <c r="AP519">
        <f t="shared" si="176"/>
        <v>7.2046109510086456E-2</v>
      </c>
      <c r="AQ519">
        <f t="shared" si="177"/>
        <v>0.10951008645533142</v>
      </c>
      <c r="AR519" t="e">
        <f>+MATCH(O519,'[1]Return t - CEO t - NO'!B153)</f>
        <v>#N/A</v>
      </c>
    </row>
    <row r="520" spans="1:44" x14ac:dyDescent="0.25">
      <c r="A520" t="s">
        <v>222</v>
      </c>
      <c r="B520">
        <v>2022</v>
      </c>
      <c r="C520">
        <v>44926</v>
      </c>
      <c r="D520">
        <v>233.77099999999999</v>
      </c>
      <c r="E520">
        <f t="shared" si="178"/>
        <v>233.77099999999999</v>
      </c>
      <c r="F520">
        <f t="shared" si="168"/>
        <v>233771</v>
      </c>
      <c r="G520">
        <f t="shared" si="169"/>
        <v>12.362097282687794</v>
      </c>
      <c r="H520">
        <v>49.442</v>
      </c>
      <c r="I520">
        <v>20.420000000000002</v>
      </c>
      <c r="J520">
        <v>77.218999999999994</v>
      </c>
      <c r="K520">
        <v>98.308000000000007</v>
      </c>
      <c r="L520">
        <v>0.69799999999999995</v>
      </c>
      <c r="M520">
        <v>735.84</v>
      </c>
      <c r="N520">
        <v>228</v>
      </c>
      <c r="O520" t="s">
        <v>223</v>
      </c>
      <c r="P520" t="s">
        <v>50</v>
      </c>
      <c r="Q520">
        <v>1995</v>
      </c>
      <c r="R520">
        <v>2023</v>
      </c>
      <c r="S520">
        <v>28</v>
      </c>
      <c r="U520">
        <v>1.5618097973382952</v>
      </c>
      <c r="V520">
        <v>0.33031898738509052</v>
      </c>
      <c r="W520">
        <v>0.10493993259404218</v>
      </c>
      <c r="X520">
        <v>0.41300918247643709</v>
      </c>
      <c r="Y520" t="s">
        <v>67</v>
      </c>
      <c r="Z520" t="s">
        <v>68</v>
      </c>
      <c r="AA520">
        <f t="shared" si="179"/>
        <v>2650</v>
      </c>
      <c r="AB520">
        <f t="shared" si="179"/>
        <v>680</v>
      </c>
      <c r="AC520">
        <f t="shared" si="179"/>
        <v>120</v>
      </c>
      <c r="AD520">
        <f t="shared" si="170"/>
        <v>3450</v>
      </c>
      <c r="AE520">
        <v>265</v>
      </c>
      <c r="AF520">
        <v>68</v>
      </c>
      <c r="AG520">
        <v>12</v>
      </c>
      <c r="AH520">
        <v>345</v>
      </c>
      <c r="AI520">
        <v>6.5482191027623724</v>
      </c>
      <c r="AJ520">
        <v>3.3322045101752038</v>
      </c>
      <c r="AK520">
        <f t="shared" si="171"/>
        <v>12.362097282687794</v>
      </c>
      <c r="AL520">
        <f t="shared" si="172"/>
        <v>8.1461295100254052</v>
      </c>
      <c r="AM520">
        <f t="shared" si="173"/>
        <v>6.522092798170152</v>
      </c>
      <c r="AN520">
        <f t="shared" si="174"/>
        <v>7.8823149189802679</v>
      </c>
      <c r="AO520">
        <f t="shared" si="175"/>
        <v>0.76811594202898548</v>
      </c>
      <c r="AP520">
        <f t="shared" si="176"/>
        <v>0.19710144927536233</v>
      </c>
      <c r="AQ520">
        <f t="shared" si="177"/>
        <v>3.4782608695652174E-2</v>
      </c>
      <c r="AR520" t="e">
        <f>+MATCH(O520,'[1]Return t - CEO t - NO'!B314)</f>
        <v>#N/A</v>
      </c>
    </row>
    <row r="521" spans="1:44" x14ac:dyDescent="0.25">
      <c r="A521" t="s">
        <v>224</v>
      </c>
      <c r="B521">
        <v>2016</v>
      </c>
      <c r="C521">
        <v>42735</v>
      </c>
      <c r="D521">
        <v>535.91600000000005</v>
      </c>
      <c r="E521">
        <f t="shared" si="178"/>
        <v>535.91600000000005</v>
      </c>
      <c r="F521">
        <f t="shared" si="168"/>
        <v>535916</v>
      </c>
      <c r="G521">
        <f t="shared" si="169"/>
        <v>13.191732711353728</v>
      </c>
      <c r="H521">
        <v>172.529</v>
      </c>
      <c r="I521">
        <v>1578</v>
      </c>
      <c r="J521">
        <v>106.298</v>
      </c>
      <c r="K521">
        <v>120.887</v>
      </c>
      <c r="L521">
        <v>1.0900000000000001</v>
      </c>
      <c r="M521">
        <v>1330.8109999999999</v>
      </c>
      <c r="N521">
        <v>228</v>
      </c>
      <c r="O521" t="s">
        <v>225</v>
      </c>
      <c r="P521" t="s">
        <v>50</v>
      </c>
      <c r="Q521">
        <v>1995</v>
      </c>
      <c r="R521">
        <v>2023</v>
      </c>
      <c r="S521">
        <v>28</v>
      </c>
      <c r="U521">
        <v>0.61611671081383423</v>
      </c>
      <c r="V521">
        <v>0.19834824860612482</v>
      </c>
      <c r="W521">
        <v>7.9874602779808707E-2</v>
      </c>
      <c r="X521">
        <v>9.1462884500576713</v>
      </c>
      <c r="Y521" t="s">
        <v>67</v>
      </c>
      <c r="Z521" t="s">
        <v>68</v>
      </c>
      <c r="AA521">
        <f t="shared" si="179"/>
        <v>2650</v>
      </c>
      <c r="AB521">
        <f t="shared" si="179"/>
        <v>510</v>
      </c>
      <c r="AC521">
        <f t="shared" si="179"/>
        <v>280</v>
      </c>
      <c r="AD521">
        <f t="shared" si="170"/>
        <v>3440</v>
      </c>
      <c r="AE521">
        <v>265</v>
      </c>
      <c r="AF521">
        <v>51</v>
      </c>
      <c r="AG521">
        <v>28</v>
      </c>
      <c r="AH521">
        <v>344</v>
      </c>
      <c r="AI521">
        <v>6.9939329752231894</v>
      </c>
      <c r="AJ521">
        <v>3.3322045101752038</v>
      </c>
      <c r="AK521">
        <f t="shared" si="171"/>
        <v>13.191732711353728</v>
      </c>
      <c r="AL521">
        <f t="shared" si="172"/>
        <v>8.1432267503674449</v>
      </c>
      <c r="AM521">
        <f t="shared" si="173"/>
        <v>6.2344107257183712</v>
      </c>
      <c r="AN521">
        <f t="shared" si="174"/>
        <v>7.8823149189802679</v>
      </c>
      <c r="AO521">
        <f t="shared" si="175"/>
        <v>0.77034883720930236</v>
      </c>
      <c r="AP521">
        <f t="shared" si="176"/>
        <v>0.14825581395348839</v>
      </c>
      <c r="AQ521">
        <f t="shared" si="177"/>
        <v>8.1395348837209308E-2</v>
      </c>
      <c r="AR521" t="e">
        <f>+MATCH(O521,'[1]Return t - CEO t - NO'!B144)</f>
        <v>#N/A</v>
      </c>
    </row>
    <row r="522" spans="1:44" x14ac:dyDescent="0.25">
      <c r="A522" t="s">
        <v>197</v>
      </c>
      <c r="B522">
        <v>2022</v>
      </c>
      <c r="C522">
        <v>44926</v>
      </c>
      <c r="D522">
        <v>507.14299999999997</v>
      </c>
      <c r="E522">
        <f t="shared" si="178"/>
        <v>507.14299999999997</v>
      </c>
      <c r="F522">
        <f t="shared" si="168"/>
        <v>507143</v>
      </c>
      <c r="G522">
        <f t="shared" si="169"/>
        <v>13.136548294086387</v>
      </c>
      <c r="H522">
        <v>330.87799999999999</v>
      </c>
      <c r="I522">
        <v>2.7160000000000002</v>
      </c>
      <c r="J522">
        <v>51.765999999999998</v>
      </c>
      <c r="K522">
        <v>62.241</v>
      </c>
      <c r="L522">
        <v>6.9000000000000006E-2</v>
      </c>
      <c r="M522">
        <v>387.50299999999999</v>
      </c>
      <c r="N522">
        <v>228</v>
      </c>
      <c r="O522" t="s">
        <v>198</v>
      </c>
      <c r="P522" t="s">
        <v>50</v>
      </c>
      <c r="Q522">
        <v>1966</v>
      </c>
      <c r="R522">
        <v>2023</v>
      </c>
      <c r="S522">
        <v>57</v>
      </c>
      <c r="U522">
        <v>0.1564504137476653</v>
      </c>
      <c r="V522">
        <v>0.10207377406372561</v>
      </c>
      <c r="W522">
        <v>0.13358864318469793</v>
      </c>
      <c r="X522">
        <v>8.2084635424537148E-3</v>
      </c>
      <c r="Y522" t="s">
        <v>51</v>
      </c>
      <c r="Z522" t="s">
        <v>47</v>
      </c>
      <c r="AA522">
        <f t="shared" si="179"/>
        <v>3210</v>
      </c>
      <c r="AB522">
        <f t="shared" si="179"/>
        <v>0</v>
      </c>
      <c r="AC522">
        <f t="shared" si="179"/>
        <v>220</v>
      </c>
      <c r="AD522">
        <f t="shared" si="170"/>
        <v>3430</v>
      </c>
      <c r="AE522">
        <v>321</v>
      </c>
      <c r="AF522">
        <v>0</v>
      </c>
      <c r="AG522">
        <v>22</v>
      </c>
      <c r="AH522">
        <v>343</v>
      </c>
      <c r="AI522">
        <v>4.2341065045972597</v>
      </c>
      <c r="AJ522">
        <v>4.0430512678345503</v>
      </c>
      <c r="AK522">
        <f t="shared" si="171"/>
        <v>13.136548294086387</v>
      </c>
      <c r="AL522">
        <f t="shared" si="172"/>
        <v>8.1403155401599854</v>
      </c>
      <c r="AM522" t="e">
        <f t="shared" si="173"/>
        <v>#NUM!</v>
      </c>
      <c r="AN522">
        <f t="shared" si="174"/>
        <v>8.0740262161240608</v>
      </c>
      <c r="AO522">
        <f t="shared" si="175"/>
        <v>0.93586005830903785</v>
      </c>
      <c r="AP522">
        <f t="shared" si="176"/>
        <v>0</v>
      </c>
      <c r="AQ522">
        <f t="shared" si="177"/>
        <v>6.4139941690962099E-2</v>
      </c>
      <c r="AR522" t="e">
        <f>+MATCH(O522,'[1]Return t - CEO t - NO'!B394)</f>
        <v>#N/A</v>
      </c>
    </row>
    <row r="523" spans="1:44" x14ac:dyDescent="0.25">
      <c r="A523" t="s">
        <v>228</v>
      </c>
      <c r="B523">
        <v>2016</v>
      </c>
      <c r="C523">
        <v>42735</v>
      </c>
      <c r="D523">
        <v>12940.761</v>
      </c>
      <c r="E523">
        <f t="shared" si="178"/>
        <v>12940.761</v>
      </c>
      <c r="F523">
        <f t="shared" si="168"/>
        <v>12940761</v>
      </c>
      <c r="G523">
        <f t="shared" si="169"/>
        <v>16.375892655199603</v>
      </c>
      <c r="H523">
        <v>1985.163</v>
      </c>
      <c r="I523">
        <v>2985.1779999999999</v>
      </c>
      <c r="J523">
        <v>534.26099999999997</v>
      </c>
      <c r="K523">
        <v>538.53300000000002</v>
      </c>
      <c r="L523">
        <v>3.4000000000000002E-2</v>
      </c>
      <c r="M523">
        <v>660.72799999999995</v>
      </c>
      <c r="N523">
        <v>228</v>
      </c>
      <c r="O523" t="s">
        <v>229</v>
      </c>
      <c r="P523" t="s">
        <v>50</v>
      </c>
      <c r="Q523">
        <v>2007</v>
      </c>
      <c r="R523">
        <v>2023</v>
      </c>
      <c r="S523">
        <v>16</v>
      </c>
      <c r="U523">
        <v>0.26912701878888534</v>
      </c>
      <c r="V523">
        <v>4.1285129985786768E-2</v>
      </c>
      <c r="W523">
        <v>0.80859445944473374</v>
      </c>
      <c r="X523">
        <v>1.5037445287868048</v>
      </c>
      <c r="Y523" t="s">
        <v>83</v>
      </c>
      <c r="Z523" t="s">
        <v>84</v>
      </c>
      <c r="AA523">
        <f t="shared" si="179"/>
        <v>2630</v>
      </c>
      <c r="AB523">
        <f t="shared" si="179"/>
        <v>640</v>
      </c>
      <c r="AC523">
        <f t="shared" si="179"/>
        <v>160</v>
      </c>
      <c r="AD523">
        <f t="shared" si="170"/>
        <v>3430</v>
      </c>
      <c r="AE523">
        <v>263</v>
      </c>
      <c r="AF523">
        <v>64</v>
      </c>
      <c r="AG523">
        <v>16</v>
      </c>
      <c r="AH523">
        <v>343</v>
      </c>
      <c r="AI523">
        <v>3.5263605246161616</v>
      </c>
      <c r="AJ523">
        <v>2.7725887222397811</v>
      </c>
      <c r="AK523">
        <f t="shared" si="171"/>
        <v>16.375892655199603</v>
      </c>
      <c r="AL523">
        <f t="shared" si="172"/>
        <v>8.1403155401599854</v>
      </c>
      <c r="AM523">
        <f t="shared" si="173"/>
        <v>6.4614681763537174</v>
      </c>
      <c r="AN523">
        <f t="shared" si="174"/>
        <v>7.8747391251718106</v>
      </c>
      <c r="AO523">
        <f t="shared" si="175"/>
        <v>0.76676384839650147</v>
      </c>
      <c r="AP523">
        <f t="shared" si="176"/>
        <v>0.18658892128279883</v>
      </c>
      <c r="AQ523">
        <f t="shared" si="177"/>
        <v>4.6647230320699708E-2</v>
      </c>
      <c r="AR523" t="e">
        <f>+MATCH(O523,'[1]Return t - CEO t - NO'!B495)</f>
        <v>#N/A</v>
      </c>
    </row>
    <row r="524" spans="1:44" x14ac:dyDescent="0.25">
      <c r="A524" t="s">
        <v>210</v>
      </c>
      <c r="B524">
        <v>2015</v>
      </c>
      <c r="C524">
        <v>42369</v>
      </c>
      <c r="D524">
        <v>1402.6669999999999</v>
      </c>
      <c r="E524">
        <f t="shared" si="178"/>
        <v>1402.6669999999999</v>
      </c>
      <c r="F524">
        <f t="shared" si="168"/>
        <v>1402667</v>
      </c>
      <c r="G524">
        <f t="shared" si="169"/>
        <v>14.153885982374131</v>
      </c>
      <c r="H524">
        <v>653.68899999999996</v>
      </c>
      <c r="I524">
        <v>175</v>
      </c>
      <c r="J524">
        <v>84.513000000000005</v>
      </c>
      <c r="K524">
        <v>149.596</v>
      </c>
      <c r="L524">
        <v>1.0389999999999999</v>
      </c>
      <c r="M524">
        <v>1812.5450000000001</v>
      </c>
      <c r="N524">
        <v>228</v>
      </c>
      <c r="O524" t="s">
        <v>211</v>
      </c>
      <c r="P524" t="s">
        <v>50</v>
      </c>
      <c r="Q524">
        <v>1925</v>
      </c>
      <c r="R524">
        <v>2023</v>
      </c>
      <c r="S524">
        <v>98</v>
      </c>
      <c r="U524">
        <v>0.129286250801222</v>
      </c>
      <c r="V524">
        <v>6.0251649179741171E-2</v>
      </c>
      <c r="W524">
        <v>4.662670444044148E-2</v>
      </c>
      <c r="X524">
        <v>0.2677114040468786</v>
      </c>
      <c r="Y524" t="s">
        <v>178</v>
      </c>
      <c r="Z524" t="s">
        <v>64</v>
      </c>
      <c r="AA524">
        <f t="shared" si="179"/>
        <v>3210</v>
      </c>
      <c r="AB524">
        <f t="shared" si="179"/>
        <v>0</v>
      </c>
      <c r="AC524">
        <f t="shared" si="179"/>
        <v>210</v>
      </c>
      <c r="AD524">
        <f t="shared" si="170"/>
        <v>3420</v>
      </c>
      <c r="AE524">
        <v>321</v>
      </c>
      <c r="AF524">
        <v>0</v>
      </c>
      <c r="AG524">
        <v>21</v>
      </c>
      <c r="AH524">
        <v>342</v>
      </c>
      <c r="AI524">
        <v>6.9460139910992273</v>
      </c>
      <c r="AJ524">
        <v>4.5849674786705723</v>
      </c>
      <c r="AK524">
        <f t="shared" si="171"/>
        <v>14.153885982374131</v>
      </c>
      <c r="AL524">
        <f t="shared" si="172"/>
        <v>8.1373958300566507</v>
      </c>
      <c r="AM524" t="e">
        <f t="shared" si="173"/>
        <v>#NUM!</v>
      </c>
      <c r="AN524">
        <f t="shared" si="174"/>
        <v>8.0740262161240608</v>
      </c>
      <c r="AO524">
        <f t="shared" si="175"/>
        <v>0.93859649122807021</v>
      </c>
      <c r="AP524">
        <f t="shared" si="176"/>
        <v>0</v>
      </c>
      <c r="AQ524">
        <f t="shared" si="177"/>
        <v>6.1403508771929821E-2</v>
      </c>
      <c r="AR524" t="e">
        <f>+MATCH(O524,'[1]Return t - CEO t - NO'!B281)</f>
        <v>#N/A</v>
      </c>
    </row>
    <row r="525" spans="1:44" x14ac:dyDescent="0.25">
      <c r="A525" t="s">
        <v>222</v>
      </c>
      <c r="B525">
        <v>2021</v>
      </c>
      <c r="C525">
        <v>44561</v>
      </c>
      <c r="D525">
        <v>221.13</v>
      </c>
      <c r="E525">
        <f t="shared" si="178"/>
        <v>221.13</v>
      </c>
      <c r="F525">
        <f t="shared" si="168"/>
        <v>221130</v>
      </c>
      <c r="G525">
        <f t="shared" si="169"/>
        <v>12.306506042851444</v>
      </c>
      <c r="H525">
        <v>39.536000000000001</v>
      </c>
      <c r="I525">
        <v>20.036000000000001</v>
      </c>
      <c r="J525">
        <v>58.601999999999997</v>
      </c>
      <c r="K525">
        <v>79.914000000000001</v>
      </c>
      <c r="L525">
        <v>0.64800000000000002</v>
      </c>
      <c r="M525">
        <v>633.06200000000001</v>
      </c>
      <c r="N525">
        <v>228</v>
      </c>
      <c r="O525" t="s">
        <v>223</v>
      </c>
      <c r="P525" t="s">
        <v>50</v>
      </c>
      <c r="Q525">
        <v>1995</v>
      </c>
      <c r="R525">
        <v>2023</v>
      </c>
      <c r="S525">
        <v>28</v>
      </c>
      <c r="U525">
        <v>1.4822440307567786</v>
      </c>
      <c r="V525">
        <v>0.26501153167819835</v>
      </c>
      <c r="W525">
        <v>9.2569132249289948E-2</v>
      </c>
      <c r="X525">
        <v>0.50677863213273977</v>
      </c>
      <c r="Y525" t="s">
        <v>67</v>
      </c>
      <c r="Z525" t="s">
        <v>68</v>
      </c>
      <c r="AA525">
        <f t="shared" si="179"/>
        <v>2440</v>
      </c>
      <c r="AB525">
        <f t="shared" si="179"/>
        <v>880</v>
      </c>
      <c r="AC525">
        <f t="shared" si="179"/>
        <v>100</v>
      </c>
      <c r="AD525">
        <f t="shared" si="170"/>
        <v>3420</v>
      </c>
      <c r="AE525">
        <v>244</v>
      </c>
      <c r="AF525">
        <v>88</v>
      </c>
      <c r="AG525">
        <v>10</v>
      </c>
      <c r="AH525">
        <v>342</v>
      </c>
      <c r="AI525">
        <v>6.4738906963522744</v>
      </c>
      <c r="AJ525">
        <v>3.3322045101752038</v>
      </c>
      <c r="AK525">
        <f t="shared" si="171"/>
        <v>12.306506042851444</v>
      </c>
      <c r="AL525">
        <f t="shared" si="172"/>
        <v>8.1373958300566507</v>
      </c>
      <c r="AM525">
        <f t="shared" si="173"/>
        <v>6.7799219074722519</v>
      </c>
      <c r="AN525">
        <f t="shared" si="174"/>
        <v>7.7997533182872472</v>
      </c>
      <c r="AO525">
        <f t="shared" si="175"/>
        <v>0.71345029239766078</v>
      </c>
      <c r="AP525">
        <f t="shared" si="176"/>
        <v>0.25730994152046782</v>
      </c>
      <c r="AQ525">
        <f t="shared" si="177"/>
        <v>2.9239766081871343E-2</v>
      </c>
      <c r="AR525" t="e">
        <f>+MATCH(O525,'[1]Return t - CEO t - NO'!B315)</f>
        <v>#N/A</v>
      </c>
    </row>
    <row r="526" spans="1:44" x14ac:dyDescent="0.25">
      <c r="A526" t="s">
        <v>197</v>
      </c>
      <c r="B526">
        <v>2020</v>
      </c>
      <c r="C526">
        <v>44196</v>
      </c>
      <c r="D526">
        <v>558.08399999999995</v>
      </c>
      <c r="E526">
        <f t="shared" si="178"/>
        <v>558.08399999999995</v>
      </c>
      <c r="F526">
        <f t="shared" si="168"/>
        <v>558084</v>
      </c>
      <c r="G526">
        <f t="shared" si="169"/>
        <v>13.232264767668203</v>
      </c>
      <c r="H526">
        <v>185.59800000000001</v>
      </c>
      <c r="I526">
        <v>4.55</v>
      </c>
      <c r="J526">
        <v>74.626000000000005</v>
      </c>
      <c r="K526">
        <v>77.372</v>
      </c>
      <c r="L526">
        <v>5.3999999999999999E-2</v>
      </c>
      <c r="M526">
        <v>359.46699999999998</v>
      </c>
      <c r="N526">
        <v>228</v>
      </c>
      <c r="O526" t="s">
        <v>198</v>
      </c>
      <c r="P526" t="s">
        <v>50</v>
      </c>
      <c r="Q526">
        <v>1966</v>
      </c>
      <c r="R526">
        <v>2023</v>
      </c>
      <c r="S526">
        <v>57</v>
      </c>
      <c r="U526">
        <v>0.40208407418183384</v>
      </c>
      <c r="V526">
        <v>0.13371822162971886</v>
      </c>
      <c r="W526">
        <v>0.20760181045826184</v>
      </c>
      <c r="X526">
        <v>2.4515350380930827E-2</v>
      </c>
      <c r="Y526" t="s">
        <v>51</v>
      </c>
      <c r="Z526" t="s">
        <v>47</v>
      </c>
      <c r="AA526">
        <f t="shared" si="179"/>
        <v>2590</v>
      </c>
      <c r="AB526">
        <f t="shared" si="179"/>
        <v>680</v>
      </c>
      <c r="AC526">
        <f t="shared" si="179"/>
        <v>140</v>
      </c>
      <c r="AD526">
        <f t="shared" si="170"/>
        <v>3410</v>
      </c>
      <c r="AE526">
        <v>259</v>
      </c>
      <c r="AF526">
        <v>68</v>
      </c>
      <c r="AG526">
        <v>14</v>
      </c>
      <c r="AH526">
        <v>341</v>
      </c>
      <c r="AI526">
        <v>3.9889840465642745</v>
      </c>
      <c r="AJ526">
        <v>4.0430512678345503</v>
      </c>
      <c r="AK526">
        <f t="shared" si="171"/>
        <v>13.232264767668203</v>
      </c>
      <c r="AL526">
        <f t="shared" si="172"/>
        <v>8.1344675702775628</v>
      </c>
      <c r="AM526">
        <f t="shared" si="173"/>
        <v>6.522092798170152</v>
      </c>
      <c r="AN526">
        <f t="shared" si="174"/>
        <v>7.8594131546935833</v>
      </c>
      <c r="AO526">
        <f t="shared" si="175"/>
        <v>0.7595307917888563</v>
      </c>
      <c r="AP526">
        <f t="shared" si="176"/>
        <v>0.19941348973607037</v>
      </c>
      <c r="AQ526">
        <f t="shared" si="177"/>
        <v>4.1055718475073312E-2</v>
      </c>
      <c r="AR526" t="e">
        <f>+MATCH(O526,'[1]Return t - CEO t - NO'!B396)</f>
        <v>#N/A</v>
      </c>
    </row>
    <row r="527" spans="1:44" x14ac:dyDescent="0.25">
      <c r="A527" t="s">
        <v>126</v>
      </c>
      <c r="B527">
        <v>2015</v>
      </c>
      <c r="C527">
        <v>42369</v>
      </c>
      <c r="D527">
        <v>248.05799999999999</v>
      </c>
      <c r="E527">
        <f t="shared" si="178"/>
        <v>248.05799999999999</v>
      </c>
      <c r="F527">
        <f t="shared" si="168"/>
        <v>248058</v>
      </c>
      <c r="G527">
        <f t="shared" si="169"/>
        <v>12.421417868771309</v>
      </c>
      <c r="H527">
        <v>210.06</v>
      </c>
      <c r="I527">
        <v>1E-3</v>
      </c>
      <c r="J527">
        <v>-21.986000000000001</v>
      </c>
      <c r="K527">
        <v>-20.614999999999998</v>
      </c>
      <c r="L527">
        <v>4.9000000000000002E-2</v>
      </c>
      <c r="M527">
        <v>134.71700000000001</v>
      </c>
      <c r="N527">
        <v>228</v>
      </c>
      <c r="O527" t="s">
        <v>127</v>
      </c>
      <c r="P527" t="s">
        <v>50</v>
      </c>
      <c r="Q527">
        <v>1993</v>
      </c>
      <c r="R527">
        <v>2023</v>
      </c>
      <c r="S527">
        <v>30</v>
      </c>
      <c r="U527">
        <v>-0.1046653337141769</v>
      </c>
      <c r="V527">
        <v>-8.863249723854906E-2</v>
      </c>
      <c r="W527">
        <v>-0.16320137770288826</v>
      </c>
      <c r="X527">
        <v>4.7605446063029615E-6</v>
      </c>
      <c r="Y527" t="s">
        <v>128</v>
      </c>
      <c r="Z527" t="s">
        <v>129</v>
      </c>
      <c r="AA527">
        <f t="shared" si="179"/>
        <v>2380</v>
      </c>
      <c r="AB527">
        <f t="shared" si="179"/>
        <v>600</v>
      </c>
      <c r="AC527">
        <f t="shared" si="179"/>
        <v>420</v>
      </c>
      <c r="AD527">
        <f t="shared" si="170"/>
        <v>3400</v>
      </c>
      <c r="AE527">
        <v>238</v>
      </c>
      <c r="AF527">
        <v>60</v>
      </c>
      <c r="AG527">
        <v>42</v>
      </c>
      <c r="AH527">
        <v>340</v>
      </c>
      <c r="AI527">
        <v>3.8918202981106265</v>
      </c>
      <c r="AJ527">
        <v>3.4011973816621555</v>
      </c>
      <c r="AK527">
        <f t="shared" si="171"/>
        <v>12.421417868771309</v>
      </c>
      <c r="AL527">
        <f t="shared" si="172"/>
        <v>8.1315307106042525</v>
      </c>
      <c r="AM527">
        <f t="shared" si="173"/>
        <v>6.3969296552161463</v>
      </c>
      <c r="AN527">
        <f t="shared" si="174"/>
        <v>7.77485576666552</v>
      </c>
      <c r="AO527">
        <f t="shared" si="175"/>
        <v>0.7</v>
      </c>
      <c r="AP527">
        <f t="shared" si="176"/>
        <v>0.17647058823529413</v>
      </c>
      <c r="AQ527">
        <f t="shared" si="177"/>
        <v>0.12352941176470589</v>
      </c>
      <c r="AR527" t="e">
        <f>+MATCH(O527,'[1]Return t - CEO t - NO'!B520)</f>
        <v>#N/A</v>
      </c>
    </row>
    <row r="528" spans="1:44" x14ac:dyDescent="0.25">
      <c r="A528" t="s">
        <v>158</v>
      </c>
      <c r="B528">
        <v>2017</v>
      </c>
      <c r="C528">
        <v>43100</v>
      </c>
      <c r="D528">
        <v>130.495</v>
      </c>
      <c r="E528">
        <f>+D528*[1]Valuta!$D$7</f>
        <v>1075.4223445</v>
      </c>
      <c r="F528">
        <f t="shared" si="168"/>
        <v>1075422.3445000001</v>
      </c>
      <c r="G528">
        <f t="shared" si="169"/>
        <v>13.888224020991961</v>
      </c>
      <c r="H528">
        <v>14.763999999999999</v>
      </c>
      <c r="I528">
        <v>39.72</v>
      </c>
      <c r="J528">
        <v>3.9449999999999998</v>
      </c>
      <c r="K528">
        <v>11.013999999999999</v>
      </c>
      <c r="L528">
        <v>1.7000000000000001E-2</v>
      </c>
      <c r="M528">
        <v>25.62</v>
      </c>
      <c r="N528">
        <v>228</v>
      </c>
      <c r="O528" t="s">
        <v>159</v>
      </c>
      <c r="P528" t="s">
        <v>45</v>
      </c>
      <c r="Q528">
        <v>2005</v>
      </c>
      <c r="R528">
        <v>2023</v>
      </c>
      <c r="S528">
        <v>18</v>
      </c>
      <c r="U528">
        <v>0.26720400975345437</v>
      </c>
      <c r="V528">
        <v>3.0231043334993674E-2</v>
      </c>
      <c r="W528">
        <v>0.15398126463700232</v>
      </c>
      <c r="X528">
        <v>2.6903278244378219</v>
      </c>
      <c r="Y528" t="s">
        <v>71</v>
      </c>
      <c r="Z528" t="s">
        <v>72</v>
      </c>
      <c r="AA528" s="1">
        <f>+AE528*[1]Valuta!$D$7</f>
        <v>3370.6098999999999</v>
      </c>
      <c r="AB528" s="1">
        <f>+AF528*[1]Valuta!$D$7</f>
        <v>0</v>
      </c>
      <c r="AC528" s="1">
        <f>+AG528*[1]Valuta!$D$7</f>
        <v>0</v>
      </c>
      <c r="AD528" s="1">
        <f t="shared" si="170"/>
        <v>3370.6098999999999</v>
      </c>
      <c r="AE528">
        <v>409</v>
      </c>
      <c r="AF528">
        <v>0</v>
      </c>
      <c r="AG528">
        <v>0</v>
      </c>
      <c r="AH528">
        <v>409</v>
      </c>
      <c r="AI528">
        <v>2.8332133440562162</v>
      </c>
      <c r="AJ528">
        <v>2.8903717578961645</v>
      </c>
      <c r="AK528">
        <f t="shared" si="171"/>
        <v>13.888224020991961</v>
      </c>
      <c r="AL528">
        <f t="shared" si="172"/>
        <v>8.122848986200129</v>
      </c>
      <c r="AM528" t="e">
        <f t="shared" si="173"/>
        <v>#NUM!</v>
      </c>
      <c r="AN528">
        <f t="shared" si="174"/>
        <v>8.122848986200129</v>
      </c>
      <c r="AO528">
        <f t="shared" si="175"/>
        <v>1</v>
      </c>
      <c r="AP528">
        <f t="shared" si="176"/>
        <v>0</v>
      </c>
      <c r="AQ528">
        <f t="shared" si="177"/>
        <v>0</v>
      </c>
      <c r="AR528" t="e">
        <f>+MATCH(O528,'[1]Return t - CEO t - NO'!B447)</f>
        <v>#N/A</v>
      </c>
    </row>
    <row r="529" spans="1:44" x14ac:dyDescent="0.25">
      <c r="A529" t="s">
        <v>240</v>
      </c>
      <c r="B529">
        <v>2022</v>
      </c>
      <c r="C529">
        <v>44926</v>
      </c>
      <c r="D529">
        <v>2339.0340000000001</v>
      </c>
      <c r="E529">
        <f>+D529</f>
        <v>2339.0340000000001</v>
      </c>
      <c r="F529">
        <f t="shared" si="168"/>
        <v>2339034</v>
      </c>
      <c r="G529">
        <f t="shared" si="169"/>
        <v>14.665248581587218</v>
      </c>
      <c r="H529">
        <v>864.80200000000002</v>
      </c>
      <c r="I529">
        <v>97.141999999999996</v>
      </c>
      <c r="J529">
        <v>67.48</v>
      </c>
      <c r="K529">
        <v>210.387</v>
      </c>
      <c r="L529">
        <v>0.45</v>
      </c>
      <c r="M529">
        <v>634.72199999999998</v>
      </c>
      <c r="N529">
        <v>228</v>
      </c>
      <c r="O529" t="s">
        <v>241</v>
      </c>
      <c r="P529" t="s">
        <v>50</v>
      </c>
      <c r="Q529">
        <v>2004</v>
      </c>
      <c r="R529">
        <v>2023</v>
      </c>
      <c r="S529">
        <v>19</v>
      </c>
      <c r="U529">
        <v>7.8029421763594439E-2</v>
      </c>
      <c r="V529">
        <v>2.8849516509807039E-2</v>
      </c>
      <c r="W529">
        <v>0.10631426041637126</v>
      </c>
      <c r="X529">
        <v>0.11232860238528587</v>
      </c>
      <c r="Y529" t="s">
        <v>71</v>
      </c>
      <c r="Z529" t="s">
        <v>72</v>
      </c>
      <c r="AA529">
        <f t="shared" ref="AA529:AC530" si="180">+AE529*10</f>
        <v>2130</v>
      </c>
      <c r="AB529">
        <f t="shared" si="180"/>
        <v>770</v>
      </c>
      <c r="AC529">
        <f t="shared" si="180"/>
        <v>470</v>
      </c>
      <c r="AD529">
        <f t="shared" si="170"/>
        <v>3370</v>
      </c>
      <c r="AE529">
        <v>213</v>
      </c>
      <c r="AF529">
        <v>77</v>
      </c>
      <c r="AG529">
        <v>47</v>
      </c>
      <c r="AH529">
        <v>337</v>
      </c>
      <c r="AI529">
        <v>6.1092475827643655</v>
      </c>
      <c r="AJ529">
        <v>2.9444389791664403</v>
      </c>
      <c r="AK529">
        <f t="shared" si="171"/>
        <v>14.665248581587218</v>
      </c>
      <c r="AL529">
        <f t="shared" si="172"/>
        <v>8.1226680233464066</v>
      </c>
      <c r="AM529">
        <f t="shared" si="173"/>
        <v>6.6463905148477291</v>
      </c>
      <c r="AN529">
        <f t="shared" si="174"/>
        <v>7.6638772587034705</v>
      </c>
      <c r="AO529">
        <f t="shared" si="175"/>
        <v>0.63204747774480707</v>
      </c>
      <c r="AP529">
        <f t="shared" si="176"/>
        <v>0.228486646884273</v>
      </c>
      <c r="AQ529">
        <f t="shared" si="177"/>
        <v>0.1394658753709199</v>
      </c>
      <c r="AR529" t="e">
        <f>+MATCH(O529,'[1]Return t - CEO t - NO'!B194)</f>
        <v>#N/A</v>
      </c>
    </row>
    <row r="530" spans="1:44" x14ac:dyDescent="0.25">
      <c r="A530" t="s">
        <v>203</v>
      </c>
      <c r="B530">
        <v>2019</v>
      </c>
      <c r="C530">
        <v>43830</v>
      </c>
      <c r="D530">
        <v>2674.2840000000001</v>
      </c>
      <c r="E530">
        <f>+D530</f>
        <v>2674.2840000000001</v>
      </c>
      <c r="F530">
        <f t="shared" si="168"/>
        <v>2674284</v>
      </c>
      <c r="G530">
        <f t="shared" si="169"/>
        <v>14.799192238932561</v>
      </c>
      <c r="H530">
        <v>581.41300000000001</v>
      </c>
      <c r="I530">
        <v>789.61800000000005</v>
      </c>
      <c r="J530">
        <v>105.96899999999999</v>
      </c>
      <c r="K530">
        <v>298.774</v>
      </c>
      <c r="L530">
        <v>2.9940000000000002</v>
      </c>
      <c r="M530">
        <v>3435.835</v>
      </c>
      <c r="N530">
        <v>228</v>
      </c>
      <c r="O530" t="s">
        <v>204</v>
      </c>
      <c r="P530" t="s">
        <v>50</v>
      </c>
      <c r="Q530">
        <v>1908</v>
      </c>
      <c r="R530">
        <v>2023</v>
      </c>
      <c r="S530">
        <v>115</v>
      </c>
      <c r="U530">
        <v>0.18226114655159067</v>
      </c>
      <c r="V530">
        <v>3.9625185657170291E-2</v>
      </c>
      <c r="W530">
        <v>3.0842284335539975E-2</v>
      </c>
      <c r="X530">
        <v>1.3581017280315371</v>
      </c>
      <c r="Y530" t="s">
        <v>205</v>
      </c>
      <c r="Z530" t="s">
        <v>47</v>
      </c>
      <c r="AA530">
        <f t="shared" si="180"/>
        <v>3210</v>
      </c>
      <c r="AB530">
        <f t="shared" si="180"/>
        <v>0</v>
      </c>
      <c r="AC530">
        <f t="shared" si="180"/>
        <v>150</v>
      </c>
      <c r="AD530">
        <f t="shared" si="170"/>
        <v>3360</v>
      </c>
      <c r="AE530">
        <v>321</v>
      </c>
      <c r="AF530">
        <v>0</v>
      </c>
      <c r="AG530">
        <v>15</v>
      </c>
      <c r="AH530">
        <v>336</v>
      </c>
      <c r="AI530">
        <v>8.0043655649795742</v>
      </c>
      <c r="AJ530">
        <v>4.7449321283632502</v>
      </c>
      <c r="AK530">
        <f t="shared" si="171"/>
        <v>14.799192238932561</v>
      </c>
      <c r="AL530">
        <f t="shared" si="172"/>
        <v>8.1196962529572492</v>
      </c>
      <c r="AM530" t="e">
        <f t="shared" si="173"/>
        <v>#NUM!</v>
      </c>
      <c r="AN530">
        <f t="shared" si="174"/>
        <v>8.0740262161240608</v>
      </c>
      <c r="AO530">
        <f t="shared" si="175"/>
        <v>0.9553571428571429</v>
      </c>
      <c r="AP530">
        <f t="shared" si="176"/>
        <v>0</v>
      </c>
      <c r="AQ530">
        <f t="shared" si="177"/>
        <v>4.4642857142857144E-2</v>
      </c>
      <c r="AR530" t="e">
        <f>+MATCH(O530,'[1]Return t - CEO t - NO'!B381)</f>
        <v>#N/A</v>
      </c>
    </row>
    <row r="531" spans="1:44" x14ac:dyDescent="0.25">
      <c r="A531" t="s">
        <v>242</v>
      </c>
      <c r="B531">
        <v>2018</v>
      </c>
      <c r="C531">
        <v>43465</v>
      </c>
      <c r="D531">
        <v>68.013999999999996</v>
      </c>
      <c r="E531">
        <f>+D531*[1]Valuta!$D$8</f>
        <v>591.11647540000001</v>
      </c>
      <c r="F531">
        <f t="shared" si="168"/>
        <v>591116.4754</v>
      </c>
      <c r="G531">
        <f t="shared" si="169"/>
        <v>13.289768358865242</v>
      </c>
      <c r="H531">
        <v>53.021999999999998</v>
      </c>
      <c r="I531">
        <v>1</v>
      </c>
      <c r="J531">
        <v>-14.167</v>
      </c>
      <c r="K531">
        <v>-11.882999999999999</v>
      </c>
      <c r="L531">
        <v>3.7999999999999999E-2</v>
      </c>
      <c r="M531">
        <v>66.769000000000005</v>
      </c>
      <c r="N531">
        <v>228</v>
      </c>
      <c r="O531" t="s">
        <v>243</v>
      </c>
      <c r="P531" t="s">
        <v>45</v>
      </c>
      <c r="Q531">
        <v>1990</v>
      </c>
      <c r="R531">
        <v>2023</v>
      </c>
      <c r="S531">
        <v>33</v>
      </c>
      <c r="T531">
        <v>38660</v>
      </c>
      <c r="U531">
        <v>-0.26719097733016484</v>
      </c>
      <c r="V531">
        <v>-0.2082953509571559</v>
      </c>
      <c r="W531">
        <v>-0.21217930476718236</v>
      </c>
      <c r="X531">
        <v>1.8860095809286711E-2</v>
      </c>
      <c r="Y531" t="s">
        <v>128</v>
      </c>
      <c r="Z531" t="s">
        <v>129</v>
      </c>
      <c r="AA531" s="1">
        <f>+AE531*[1]Valuta!$D$8</f>
        <v>2998.4295000000002</v>
      </c>
      <c r="AB531" s="1">
        <f>+AF531*[1]Valuta!$D$8</f>
        <v>243.35080000000002</v>
      </c>
      <c r="AC531" s="1">
        <f>+AG531*[1]Valuta!$D$8</f>
        <v>112.9843</v>
      </c>
      <c r="AD531" s="1">
        <f t="shared" si="170"/>
        <v>3354.7646000000004</v>
      </c>
      <c r="AE531">
        <v>345</v>
      </c>
      <c r="AF531">
        <v>28</v>
      </c>
      <c r="AG531">
        <v>13</v>
      </c>
      <c r="AH531">
        <v>386</v>
      </c>
      <c r="AI531">
        <v>3.6375861597263857</v>
      </c>
      <c r="AJ531">
        <v>3.4965075614664802</v>
      </c>
      <c r="AK531">
        <f t="shared" si="171"/>
        <v>13.289768358865242</v>
      </c>
      <c r="AL531">
        <f t="shared" si="172"/>
        <v>8.1181368830097522</v>
      </c>
      <c r="AM531">
        <f t="shared" si="173"/>
        <v>5.4945040237201255</v>
      </c>
      <c r="AN531">
        <f t="shared" si="174"/>
        <v>8.0058439305762814</v>
      </c>
      <c r="AO531">
        <f t="shared" si="175"/>
        <v>0.89378238341968907</v>
      </c>
      <c r="AP531">
        <f t="shared" si="176"/>
        <v>7.2538860103626937E-2</v>
      </c>
      <c r="AQ531">
        <f t="shared" si="177"/>
        <v>3.3678756476683933E-2</v>
      </c>
      <c r="AR531">
        <f>+MATCH(O531,'[1]Return t - CEO t - NO'!B78)</f>
        <v>1</v>
      </c>
    </row>
    <row r="532" spans="1:44" x14ac:dyDescent="0.25">
      <c r="A532" t="s">
        <v>218</v>
      </c>
      <c r="B532">
        <v>2017</v>
      </c>
      <c r="C532">
        <v>43100</v>
      </c>
      <c r="D532">
        <v>104.53400000000001</v>
      </c>
      <c r="E532">
        <f>+D532*[1]Valuta!$D$7</f>
        <v>861.47514739999997</v>
      </c>
      <c r="F532">
        <f t="shared" si="168"/>
        <v>861475.14740000002</v>
      </c>
      <c r="G532">
        <f t="shared" si="169"/>
        <v>13.666401486478291</v>
      </c>
      <c r="H532">
        <v>27.888999999999999</v>
      </c>
      <c r="I532">
        <v>30.288</v>
      </c>
      <c r="J532">
        <v>-13.256</v>
      </c>
      <c r="K532">
        <v>2.1360000000000001</v>
      </c>
      <c r="L532">
        <v>0.123</v>
      </c>
      <c r="M532">
        <v>34.970999999999997</v>
      </c>
      <c r="N532">
        <v>228</v>
      </c>
      <c r="O532" t="s">
        <v>219</v>
      </c>
      <c r="P532" t="s">
        <v>45</v>
      </c>
      <c r="Q532">
        <v>2002</v>
      </c>
      <c r="R532">
        <v>2023</v>
      </c>
      <c r="S532">
        <v>21</v>
      </c>
      <c r="T532">
        <v>39171</v>
      </c>
      <c r="U532">
        <v>-0.4753128473591739</v>
      </c>
      <c r="V532">
        <v>-0.12681041574989954</v>
      </c>
      <c r="W532">
        <v>-0.37905693288724945</v>
      </c>
      <c r="X532">
        <v>1.0860195776112447</v>
      </c>
      <c r="Y532" t="s">
        <v>71</v>
      </c>
      <c r="Z532" t="s">
        <v>72</v>
      </c>
      <c r="AA532" s="1">
        <f>+AE532*[1]Valuta!$D$7</f>
        <v>2686.5985999999998</v>
      </c>
      <c r="AB532" s="1">
        <f>+AF532*[1]Valuta!$D$7</f>
        <v>576.87699999999995</v>
      </c>
      <c r="AC532" s="1">
        <f>+AG532*[1]Valuta!$D$7</f>
        <v>82.411000000000001</v>
      </c>
      <c r="AD532" s="1">
        <f t="shared" si="170"/>
        <v>3345.8865999999998</v>
      </c>
      <c r="AE532">
        <v>326</v>
      </c>
      <c r="AF532">
        <v>70</v>
      </c>
      <c r="AG532">
        <v>10</v>
      </c>
      <c r="AH532">
        <v>406</v>
      </c>
      <c r="AI532">
        <v>4.8121843553724171</v>
      </c>
      <c r="AJ532">
        <v>3.044522437723423</v>
      </c>
      <c r="AK532">
        <f t="shared" si="171"/>
        <v>13.666401486478291</v>
      </c>
      <c r="AL532">
        <f t="shared" si="172"/>
        <v>8.1154869897590594</v>
      </c>
      <c r="AM532">
        <f t="shared" si="173"/>
        <v>6.3576290722066862</v>
      </c>
      <c r="AN532">
        <f t="shared" si="174"/>
        <v>7.8960312115240345</v>
      </c>
      <c r="AO532">
        <f t="shared" si="175"/>
        <v>0.80295566502463056</v>
      </c>
      <c r="AP532">
        <f t="shared" si="176"/>
        <v>0.17241379310344826</v>
      </c>
      <c r="AQ532">
        <f t="shared" si="177"/>
        <v>2.4630541871921183E-2</v>
      </c>
      <c r="AR532" t="e">
        <f>+MATCH(O532,'[1]Return t - CEO t - NO'!B207)</f>
        <v>#N/A</v>
      </c>
    </row>
    <row r="533" spans="1:44" x14ac:dyDescent="0.25">
      <c r="A533" t="s">
        <v>226</v>
      </c>
      <c r="B533">
        <v>2020</v>
      </c>
      <c r="C533">
        <v>44196</v>
      </c>
      <c r="D533">
        <v>119.036</v>
      </c>
      <c r="E533">
        <f>+D533*[1]Valuta!D10</f>
        <v>1016.26985</v>
      </c>
      <c r="F533">
        <f t="shared" si="168"/>
        <v>1016269.85</v>
      </c>
      <c r="G533">
        <f t="shared" si="169"/>
        <v>13.831649472248724</v>
      </c>
      <c r="H533">
        <v>64.596999999999994</v>
      </c>
      <c r="I533">
        <v>8.7539999999999996</v>
      </c>
      <c r="J533">
        <v>4.34</v>
      </c>
      <c r="K533">
        <v>5.8170000000000002</v>
      </c>
      <c r="L533">
        <v>0.79</v>
      </c>
      <c r="M533">
        <v>77.015000000000001</v>
      </c>
      <c r="N533">
        <v>228</v>
      </c>
      <c r="O533" t="s">
        <v>227</v>
      </c>
      <c r="P533" t="s">
        <v>45</v>
      </c>
      <c r="Q533">
        <v>2014</v>
      </c>
      <c r="R533">
        <v>2023</v>
      </c>
      <c r="S533">
        <v>9</v>
      </c>
      <c r="U533">
        <v>6.7185782621483975E-2</v>
      </c>
      <c r="V533">
        <v>3.6459558452905001E-2</v>
      </c>
      <c r="W533">
        <v>5.6352658573005254E-2</v>
      </c>
      <c r="X533">
        <v>0.13551712927844947</v>
      </c>
      <c r="Y533" t="s">
        <v>71</v>
      </c>
      <c r="Z533" t="s">
        <v>72</v>
      </c>
      <c r="AA533" s="1">
        <f>+AE533*[1]Valuta!$D$10</f>
        <v>2347.8125</v>
      </c>
      <c r="AB533" s="1">
        <f>+AF533*[1]Valuta!$D$10</f>
        <v>42.6875</v>
      </c>
      <c r="AC533" s="1">
        <f>+AG533*[1]Valuta!D10</f>
        <v>947.66249999999991</v>
      </c>
      <c r="AD533" s="1">
        <f t="shared" si="170"/>
        <v>3338.1624999999999</v>
      </c>
      <c r="AE533">
        <v>275</v>
      </c>
      <c r="AF533">
        <v>5</v>
      </c>
      <c r="AG533">
        <v>111</v>
      </c>
      <c r="AH533">
        <v>391</v>
      </c>
      <c r="AI533">
        <v>6.6720329454610674</v>
      </c>
      <c r="AJ533">
        <v>2.1972245773362196</v>
      </c>
      <c r="AK533">
        <f t="shared" si="171"/>
        <v>13.831649472248724</v>
      </c>
      <c r="AL533">
        <f t="shared" si="172"/>
        <v>8.1131757848822748</v>
      </c>
      <c r="AM533">
        <f t="shared" si="173"/>
        <v>3.753906137331009</v>
      </c>
      <c r="AN533">
        <f t="shared" si="174"/>
        <v>7.7612393225634797</v>
      </c>
      <c r="AO533">
        <f t="shared" si="175"/>
        <v>0.70332480818414322</v>
      </c>
      <c r="AP533">
        <f t="shared" si="176"/>
        <v>1.278772378516624E-2</v>
      </c>
      <c r="AQ533">
        <f t="shared" si="177"/>
        <v>0.28388746803069054</v>
      </c>
      <c r="AR533">
        <f>+MATCH(O533,'[1]Return t - CEO t - NO'!B12)</f>
        <v>1</v>
      </c>
    </row>
    <row r="534" spans="1:44" x14ac:dyDescent="0.25">
      <c r="A534" t="s">
        <v>214</v>
      </c>
      <c r="B534">
        <v>2017</v>
      </c>
      <c r="C534">
        <v>43100</v>
      </c>
      <c r="D534">
        <v>587.50300000000004</v>
      </c>
      <c r="E534">
        <f>+D534</f>
        <v>587.50300000000004</v>
      </c>
      <c r="F534">
        <f t="shared" si="168"/>
        <v>587503</v>
      </c>
      <c r="G534">
        <f t="shared" si="169"/>
        <v>13.283636631370392</v>
      </c>
      <c r="H534">
        <v>175.68299999999999</v>
      </c>
      <c r="I534">
        <v>119.708</v>
      </c>
      <c r="J534">
        <v>-58.231999999999999</v>
      </c>
      <c r="K534">
        <v>-29.802</v>
      </c>
      <c r="L534">
        <v>0.34599999999999997</v>
      </c>
      <c r="M534">
        <v>645.06899999999996</v>
      </c>
      <c r="N534">
        <v>228</v>
      </c>
      <c r="O534" t="s">
        <v>215</v>
      </c>
      <c r="P534" t="s">
        <v>50</v>
      </c>
      <c r="Q534">
        <v>1646</v>
      </c>
      <c r="R534">
        <v>2023</v>
      </c>
      <c r="S534">
        <v>377</v>
      </c>
      <c r="U534">
        <v>-0.33146064217937993</v>
      </c>
      <c r="V534">
        <v>-9.9117791738935798E-2</v>
      </c>
      <c r="W534">
        <v>-9.0272513483053748E-2</v>
      </c>
      <c r="X534">
        <v>0.68138636066096325</v>
      </c>
      <c r="Y534" t="s">
        <v>51</v>
      </c>
      <c r="Z534" t="s">
        <v>47</v>
      </c>
      <c r="AA534">
        <f t="shared" ref="AA534:AC535" si="181">+AE534*10</f>
        <v>3080</v>
      </c>
      <c r="AB534">
        <f t="shared" si="181"/>
        <v>0</v>
      </c>
      <c r="AC534">
        <f t="shared" si="181"/>
        <v>250</v>
      </c>
      <c r="AD534">
        <f t="shared" si="170"/>
        <v>3330</v>
      </c>
      <c r="AE534">
        <v>308</v>
      </c>
      <c r="AF534">
        <v>0</v>
      </c>
      <c r="AG534">
        <v>25</v>
      </c>
      <c r="AH534">
        <v>333</v>
      </c>
      <c r="AI534">
        <v>5.8464387750577247</v>
      </c>
      <c r="AJ534">
        <v>5.9322451874480109</v>
      </c>
      <c r="AK534">
        <f t="shared" si="171"/>
        <v>13.283636631370392</v>
      </c>
      <c r="AL534">
        <f t="shared" si="172"/>
        <v>8.1107275829744889</v>
      </c>
      <c r="AM534" t="e">
        <f t="shared" si="173"/>
        <v>#NUM!</v>
      </c>
      <c r="AN534">
        <f t="shared" si="174"/>
        <v>8.0326848759676199</v>
      </c>
      <c r="AO534">
        <f t="shared" si="175"/>
        <v>0.92492492492492495</v>
      </c>
      <c r="AP534">
        <f t="shared" si="176"/>
        <v>0</v>
      </c>
      <c r="AQ534">
        <f t="shared" si="177"/>
        <v>7.5075075075075076E-2</v>
      </c>
      <c r="AR534" t="e">
        <f>+MATCH(O534,'[1]Return t - CEO t - NO'!B598)</f>
        <v>#N/A</v>
      </c>
    </row>
    <row r="535" spans="1:44" x14ac:dyDescent="0.25">
      <c r="A535" t="s">
        <v>175</v>
      </c>
      <c r="B535">
        <v>2020</v>
      </c>
      <c r="C535">
        <v>44196</v>
      </c>
      <c r="D535">
        <v>7278.2269999999999</v>
      </c>
      <c r="E535">
        <f>+D535</f>
        <v>7278.2269999999999</v>
      </c>
      <c r="F535">
        <f t="shared" si="168"/>
        <v>7278227</v>
      </c>
      <c r="G535">
        <f t="shared" si="169"/>
        <v>15.80039784655518</v>
      </c>
      <c r="H535">
        <v>2213.6080000000002</v>
      </c>
      <c r="I535">
        <v>2845.643</v>
      </c>
      <c r="J535">
        <v>1165.5809999999999</v>
      </c>
      <c r="K535">
        <v>1705.509</v>
      </c>
      <c r="L535">
        <v>1.992</v>
      </c>
      <c r="M535">
        <v>7928.6580000000004</v>
      </c>
      <c r="N535">
        <v>228</v>
      </c>
      <c r="O535" t="s">
        <v>176</v>
      </c>
      <c r="P535" t="s">
        <v>177</v>
      </c>
      <c r="Q535">
        <v>1992</v>
      </c>
      <c r="R535">
        <v>2023</v>
      </c>
      <c r="S535">
        <v>31</v>
      </c>
      <c r="U535">
        <v>0.52655257841496772</v>
      </c>
      <c r="V535">
        <v>0.1601462828790583</v>
      </c>
      <c r="W535">
        <v>0.14700861104111185</v>
      </c>
      <c r="X535">
        <v>1.2855225496113132</v>
      </c>
      <c r="Y535" t="s">
        <v>178</v>
      </c>
      <c r="Z535" t="s">
        <v>64</v>
      </c>
      <c r="AA535">
        <f t="shared" si="181"/>
        <v>3020</v>
      </c>
      <c r="AB535">
        <f t="shared" si="181"/>
        <v>260</v>
      </c>
      <c r="AC535">
        <f t="shared" si="181"/>
        <v>40</v>
      </c>
      <c r="AD535">
        <f t="shared" si="170"/>
        <v>3320</v>
      </c>
      <c r="AE535">
        <v>302</v>
      </c>
      <c r="AF535">
        <v>26</v>
      </c>
      <c r="AG535">
        <v>4</v>
      </c>
      <c r="AH535">
        <v>332</v>
      </c>
      <c r="AI535">
        <v>7.5968944381445436</v>
      </c>
      <c r="AJ535">
        <v>3.4339872044851463</v>
      </c>
      <c r="AK535">
        <f t="shared" si="171"/>
        <v>15.80039784655518</v>
      </c>
      <c r="AL535">
        <f t="shared" si="172"/>
        <v>8.1077200619105341</v>
      </c>
      <c r="AM535">
        <f t="shared" si="173"/>
        <v>5.5606816310155276</v>
      </c>
      <c r="AN535">
        <f t="shared" si="174"/>
        <v>8.0130121103689156</v>
      </c>
      <c r="AO535">
        <f t="shared" si="175"/>
        <v>0.90963855421686746</v>
      </c>
      <c r="AP535">
        <f t="shared" si="176"/>
        <v>7.8313253012048195E-2</v>
      </c>
      <c r="AQ535">
        <f t="shared" si="177"/>
        <v>1.2048192771084338E-2</v>
      </c>
      <c r="AR535" t="e">
        <f>+MATCH(O535,'[1]Return t - CEO t - NO'!B244)</f>
        <v>#N/A</v>
      </c>
    </row>
    <row r="536" spans="1:44" x14ac:dyDescent="0.25">
      <c r="A536" t="s">
        <v>242</v>
      </c>
      <c r="B536">
        <v>2016</v>
      </c>
      <c r="C536">
        <v>42735</v>
      </c>
      <c r="D536">
        <v>85.834000000000003</v>
      </c>
      <c r="E536">
        <f>+D536*[1]Valuta!$D$6</f>
        <v>742.08643040000004</v>
      </c>
      <c r="F536">
        <f t="shared" si="168"/>
        <v>742086.43040000007</v>
      </c>
      <c r="G536">
        <f t="shared" si="169"/>
        <v>13.517220998384765</v>
      </c>
      <c r="H536">
        <v>67.507999999999996</v>
      </c>
      <c r="I536">
        <v>1</v>
      </c>
      <c r="J536">
        <v>-20.225999999999999</v>
      </c>
      <c r="K536">
        <v>-18.978000000000002</v>
      </c>
      <c r="L536">
        <v>4.1000000000000002E-2</v>
      </c>
      <c r="M536">
        <v>71.903999999999996</v>
      </c>
      <c r="N536">
        <v>228</v>
      </c>
      <c r="O536" t="s">
        <v>243</v>
      </c>
      <c r="P536" t="s">
        <v>45</v>
      </c>
      <c r="Q536">
        <v>1990</v>
      </c>
      <c r="R536">
        <v>2023</v>
      </c>
      <c r="S536">
        <v>33</v>
      </c>
      <c r="T536">
        <v>38660</v>
      </c>
      <c r="U536">
        <v>-0.2996089352373052</v>
      </c>
      <c r="V536">
        <v>-0.23564088822611085</v>
      </c>
      <c r="W536">
        <v>-0.28129172229639521</v>
      </c>
      <c r="X536">
        <v>1.4813059192984536E-2</v>
      </c>
      <c r="Y536" t="s">
        <v>128</v>
      </c>
      <c r="Z536" t="s">
        <v>129</v>
      </c>
      <c r="AA536" s="1">
        <f>+AE536*[1]Valuta!$D$6</f>
        <v>2420.768</v>
      </c>
      <c r="AB536" s="1">
        <f>+AF536*[1]Valuta!$D$6</f>
        <v>786.74959999999999</v>
      </c>
      <c r="AC536" s="1">
        <f>+AG536*[1]Valuta!$D$6</f>
        <v>95.101600000000005</v>
      </c>
      <c r="AD536" s="1">
        <f t="shared" si="170"/>
        <v>3302.6192000000001</v>
      </c>
      <c r="AE536">
        <v>280</v>
      </c>
      <c r="AF536">
        <v>91</v>
      </c>
      <c r="AG536">
        <v>11</v>
      </c>
      <c r="AH536">
        <v>382</v>
      </c>
      <c r="AI536">
        <v>3.713572066704308</v>
      </c>
      <c r="AJ536">
        <v>3.4965075614664802</v>
      </c>
      <c r="AK536">
        <f t="shared" si="171"/>
        <v>13.517220998384765</v>
      </c>
      <c r="AL536">
        <f t="shared" si="172"/>
        <v>8.1024711296133933</v>
      </c>
      <c r="AM536">
        <f t="shared" si="173"/>
        <v>6.6679100275236687</v>
      </c>
      <c r="AN536">
        <f t="shared" si="174"/>
        <v>7.7918401241760682</v>
      </c>
      <c r="AO536">
        <f t="shared" si="175"/>
        <v>0.73298429319371727</v>
      </c>
      <c r="AP536">
        <f t="shared" si="176"/>
        <v>0.23821989528795812</v>
      </c>
      <c r="AQ536">
        <f t="shared" si="177"/>
        <v>2.8795811518324606E-2</v>
      </c>
      <c r="AR536">
        <f>+MATCH(O536,'[1]Return t - CEO t - NO'!B80)</f>
        <v>1</v>
      </c>
    </row>
    <row r="537" spans="1:44" x14ac:dyDescent="0.25">
      <c r="A537" t="s">
        <v>214</v>
      </c>
      <c r="B537">
        <v>2022</v>
      </c>
      <c r="C537">
        <v>44926</v>
      </c>
      <c r="D537">
        <v>1378.3589999999999</v>
      </c>
      <c r="E537">
        <f>+D537</f>
        <v>1378.3589999999999</v>
      </c>
      <c r="F537">
        <f t="shared" si="168"/>
        <v>1378359</v>
      </c>
      <c r="G537">
        <f t="shared" si="169"/>
        <v>14.136404219122021</v>
      </c>
      <c r="H537">
        <v>492.63400000000001</v>
      </c>
      <c r="I537">
        <v>467.74200000000002</v>
      </c>
      <c r="J537">
        <v>-25.186</v>
      </c>
      <c r="K537">
        <v>61.645000000000003</v>
      </c>
      <c r="L537">
        <v>0.35</v>
      </c>
      <c r="M537">
        <v>886.66600000000005</v>
      </c>
      <c r="N537">
        <v>228</v>
      </c>
      <c r="O537" t="s">
        <v>215</v>
      </c>
      <c r="P537" t="s">
        <v>50</v>
      </c>
      <c r="Q537">
        <v>1646</v>
      </c>
      <c r="R537">
        <v>2023</v>
      </c>
      <c r="S537">
        <v>377</v>
      </c>
      <c r="U537">
        <v>-5.112517609422005E-2</v>
      </c>
      <c r="V537">
        <v>-1.8272452967623094E-2</v>
      </c>
      <c r="W537">
        <v>-2.8405284515251514E-2</v>
      </c>
      <c r="X537">
        <v>0.94947161584462303</v>
      </c>
      <c r="Y537" t="s">
        <v>51</v>
      </c>
      <c r="Z537" t="s">
        <v>47</v>
      </c>
      <c r="AA537">
        <f>+AE537*10</f>
        <v>3100</v>
      </c>
      <c r="AB537">
        <f>+AF537*10</f>
        <v>0</v>
      </c>
      <c r="AC537">
        <f>+AG537*10</f>
        <v>200</v>
      </c>
      <c r="AD537">
        <f t="shared" si="170"/>
        <v>3300</v>
      </c>
      <c r="AE537">
        <v>310</v>
      </c>
      <c r="AF537">
        <v>0</v>
      </c>
      <c r="AG537">
        <v>20</v>
      </c>
      <c r="AH537">
        <v>330</v>
      </c>
      <c r="AI537">
        <v>5.857933154483459</v>
      </c>
      <c r="AJ537">
        <v>5.9322451874480109</v>
      </c>
      <c r="AK537">
        <f t="shared" si="171"/>
        <v>14.136404219122021</v>
      </c>
      <c r="AL537">
        <f t="shared" si="172"/>
        <v>8.1016777474545716</v>
      </c>
      <c r="AM537" t="e">
        <f t="shared" si="173"/>
        <v>#NUM!</v>
      </c>
      <c r="AN537">
        <f t="shared" si="174"/>
        <v>8.0391573904732372</v>
      </c>
      <c r="AO537">
        <f t="shared" si="175"/>
        <v>0.93939393939393945</v>
      </c>
      <c r="AP537">
        <f t="shared" si="176"/>
        <v>0</v>
      </c>
      <c r="AQ537">
        <f t="shared" si="177"/>
        <v>6.0606060606060608E-2</v>
      </c>
      <c r="AR537" t="e">
        <f>+MATCH(O537,'[1]Return t - CEO t - NO'!B593)</f>
        <v>#N/A</v>
      </c>
    </row>
    <row r="538" spans="1:44" x14ac:dyDescent="0.25">
      <c r="A538" t="s">
        <v>226</v>
      </c>
      <c r="B538">
        <v>2016</v>
      </c>
      <c r="C538">
        <v>42735</v>
      </c>
      <c r="D538">
        <v>37.905000000000001</v>
      </c>
      <c r="E538">
        <f>+D538*[1]Valuta!D6</f>
        <v>327.71146800000002</v>
      </c>
      <c r="F538">
        <f t="shared" si="168"/>
        <v>327711.46800000005</v>
      </c>
      <c r="G538">
        <f t="shared" si="169"/>
        <v>12.699888829497223</v>
      </c>
      <c r="H538">
        <v>33.081000000000003</v>
      </c>
      <c r="I538">
        <v>0.95199999999999996</v>
      </c>
      <c r="J538">
        <v>-2.97</v>
      </c>
      <c r="K538">
        <v>-2.7549999999999999</v>
      </c>
      <c r="L538">
        <v>0.151</v>
      </c>
      <c r="M538">
        <v>27.564</v>
      </c>
      <c r="N538">
        <v>228</v>
      </c>
      <c r="O538" t="s">
        <v>227</v>
      </c>
      <c r="P538" t="s">
        <v>45</v>
      </c>
      <c r="Q538">
        <v>2014</v>
      </c>
      <c r="R538">
        <v>2023</v>
      </c>
      <c r="S538">
        <v>9</v>
      </c>
      <c r="U538">
        <v>-8.9779631812823071E-2</v>
      </c>
      <c r="V538">
        <v>-7.8353779184804115E-2</v>
      </c>
      <c r="W538">
        <v>-0.10774923813670005</v>
      </c>
      <c r="X538">
        <v>2.8777848311719714E-2</v>
      </c>
      <c r="Y538" t="s">
        <v>71</v>
      </c>
      <c r="Z538" t="s">
        <v>72</v>
      </c>
      <c r="AA538" s="1">
        <f>+AE538*[1]Valuta!$D$6</f>
        <v>2351.6032</v>
      </c>
      <c r="AB538" s="1">
        <f>+AF538*[1]Valuta!$D$6</f>
        <v>0</v>
      </c>
      <c r="AC538" s="1">
        <f>+AG538*[1]Valuta!$D$6</f>
        <v>942.37040000000002</v>
      </c>
      <c r="AD538" s="1">
        <f t="shared" si="170"/>
        <v>3293.9736000000003</v>
      </c>
      <c r="AE538">
        <v>272</v>
      </c>
      <c r="AF538">
        <v>0</v>
      </c>
      <c r="AG538">
        <v>109</v>
      </c>
      <c r="AH538">
        <v>381</v>
      </c>
      <c r="AI538">
        <v>5.0172798368149243</v>
      </c>
      <c r="AJ538">
        <v>2.1972245773362196</v>
      </c>
      <c r="AK538">
        <f t="shared" si="171"/>
        <v>12.699888829497223</v>
      </c>
      <c r="AL538">
        <f t="shared" si="172"/>
        <v>8.0998498961335201</v>
      </c>
      <c r="AM538" t="e">
        <f t="shared" si="173"/>
        <v>#NUM!</v>
      </c>
      <c r="AN538">
        <f t="shared" si="174"/>
        <v>7.7628525873028158</v>
      </c>
      <c r="AO538">
        <f t="shared" si="175"/>
        <v>0.71391076115485563</v>
      </c>
      <c r="AP538">
        <f t="shared" si="176"/>
        <v>0</v>
      </c>
      <c r="AQ538">
        <f t="shared" si="177"/>
        <v>0.28608923884514437</v>
      </c>
      <c r="AR538">
        <f>+MATCH(O538,'[1]Return t - CEO t - NO'!B16)</f>
        <v>1</v>
      </c>
    </row>
    <row r="539" spans="1:44" x14ac:dyDescent="0.25">
      <c r="A539" t="s">
        <v>136</v>
      </c>
      <c r="B539">
        <v>2017</v>
      </c>
      <c r="C539">
        <v>43100</v>
      </c>
      <c r="D539">
        <v>10240.352000000001</v>
      </c>
      <c r="E539">
        <f>+D539</f>
        <v>10240.352000000001</v>
      </c>
      <c r="F539">
        <f t="shared" si="168"/>
        <v>10240352</v>
      </c>
      <c r="G539">
        <f t="shared" si="169"/>
        <v>16.14184655198483</v>
      </c>
      <c r="H539">
        <v>1309.923</v>
      </c>
      <c r="I539">
        <v>7032.8890000000001</v>
      </c>
      <c r="J539">
        <v>624.66999999999996</v>
      </c>
      <c r="K539">
        <v>870.84</v>
      </c>
      <c r="L539">
        <v>0.184</v>
      </c>
      <c r="M539">
        <v>1121.0519999999999</v>
      </c>
      <c r="N539">
        <v>228</v>
      </c>
      <c r="O539" t="s">
        <v>137</v>
      </c>
      <c r="P539" t="s">
        <v>50</v>
      </c>
      <c r="Q539">
        <v>2007</v>
      </c>
      <c r="R539">
        <v>2023</v>
      </c>
      <c r="S539">
        <v>16</v>
      </c>
      <c r="U539">
        <v>0.47687535832258837</v>
      </c>
      <c r="V539">
        <v>6.1000832783873048E-2</v>
      </c>
      <c r="W539">
        <v>0.55721768481747502</v>
      </c>
      <c r="X539">
        <v>5.3689331357644683</v>
      </c>
      <c r="Y539" t="s">
        <v>138</v>
      </c>
      <c r="Z539" t="s">
        <v>139</v>
      </c>
      <c r="AA539">
        <f t="shared" ref="AA539:AC540" si="182">+AE539*10</f>
        <v>3120</v>
      </c>
      <c r="AB539">
        <f t="shared" si="182"/>
        <v>0</v>
      </c>
      <c r="AC539">
        <f t="shared" si="182"/>
        <v>170</v>
      </c>
      <c r="AD539">
        <f t="shared" si="170"/>
        <v>3290</v>
      </c>
      <c r="AE539">
        <v>312</v>
      </c>
      <c r="AF539">
        <v>0</v>
      </c>
      <c r="AG539">
        <v>17</v>
      </c>
      <c r="AH539">
        <v>329</v>
      </c>
      <c r="AI539">
        <v>5.2149357576089859</v>
      </c>
      <c r="AJ539">
        <v>2.7725887222397811</v>
      </c>
      <c r="AK539">
        <f t="shared" si="171"/>
        <v>16.14184655198483</v>
      </c>
      <c r="AL539">
        <f t="shared" si="172"/>
        <v>8.0986428437594178</v>
      </c>
      <c r="AM539" t="e">
        <f t="shared" si="173"/>
        <v>#NUM!</v>
      </c>
      <c r="AN539">
        <f t="shared" si="174"/>
        <v>8.0455882808035284</v>
      </c>
      <c r="AO539">
        <f t="shared" si="175"/>
        <v>0.94832826747720367</v>
      </c>
      <c r="AP539">
        <f t="shared" si="176"/>
        <v>0</v>
      </c>
      <c r="AQ539">
        <f t="shared" si="177"/>
        <v>5.1671732522796353E-2</v>
      </c>
      <c r="AR539" t="e">
        <f>+MATCH(O539,'[1]Return t - CEO t - NO'!B606)</f>
        <v>#N/A</v>
      </c>
    </row>
    <row r="540" spans="1:44" x14ac:dyDescent="0.25">
      <c r="A540" t="s">
        <v>214</v>
      </c>
      <c r="B540">
        <v>2016</v>
      </c>
      <c r="C540">
        <v>42735</v>
      </c>
      <c r="D540">
        <v>689.73599999999999</v>
      </c>
      <c r="E540">
        <f>+D540</f>
        <v>689.73599999999999</v>
      </c>
      <c r="F540">
        <f t="shared" si="168"/>
        <v>689736</v>
      </c>
      <c r="G540">
        <f t="shared" si="169"/>
        <v>13.444064194664408</v>
      </c>
      <c r="H540">
        <v>213.34</v>
      </c>
      <c r="I540">
        <v>177.702</v>
      </c>
      <c r="J540">
        <v>-73.272999999999996</v>
      </c>
      <c r="K540">
        <v>-42.225999999999999</v>
      </c>
      <c r="L540">
        <v>0.52400000000000002</v>
      </c>
      <c r="M540">
        <v>645.74900000000002</v>
      </c>
      <c r="N540">
        <v>228</v>
      </c>
      <c r="O540" t="s">
        <v>215</v>
      </c>
      <c r="P540" t="s">
        <v>50</v>
      </c>
      <c r="Q540">
        <v>1646</v>
      </c>
      <c r="R540">
        <v>2023</v>
      </c>
      <c r="S540">
        <v>377</v>
      </c>
      <c r="U540">
        <v>-0.34345645448579731</v>
      </c>
      <c r="V540">
        <v>-0.10623339944558498</v>
      </c>
      <c r="W540">
        <v>-0.11346978469962786</v>
      </c>
      <c r="X540">
        <v>0.83295209524702352</v>
      </c>
      <c r="Y540" t="s">
        <v>51</v>
      </c>
      <c r="Z540" t="s">
        <v>47</v>
      </c>
      <c r="AA540">
        <f t="shared" si="182"/>
        <v>3010</v>
      </c>
      <c r="AB540">
        <f t="shared" si="182"/>
        <v>0</v>
      </c>
      <c r="AC540">
        <f t="shared" si="182"/>
        <v>250</v>
      </c>
      <c r="AD540">
        <f t="shared" si="170"/>
        <v>3260</v>
      </c>
      <c r="AE540">
        <v>301</v>
      </c>
      <c r="AF540">
        <v>0</v>
      </c>
      <c r="AG540">
        <v>25</v>
      </c>
      <c r="AH540">
        <v>326</v>
      </c>
      <c r="AI540">
        <v>6.261491684321042</v>
      </c>
      <c r="AJ540">
        <v>5.9322451874480109</v>
      </c>
      <c r="AK540">
        <f t="shared" si="171"/>
        <v>13.444064194664408</v>
      </c>
      <c r="AL540">
        <f t="shared" si="172"/>
        <v>8.0894824743607536</v>
      </c>
      <c r="AM540" t="e">
        <f t="shared" si="173"/>
        <v>#NUM!</v>
      </c>
      <c r="AN540">
        <f t="shared" si="174"/>
        <v>8.0096953577429222</v>
      </c>
      <c r="AO540">
        <f t="shared" si="175"/>
        <v>0.92331288343558282</v>
      </c>
      <c r="AP540">
        <f t="shared" si="176"/>
        <v>0</v>
      </c>
      <c r="AQ540">
        <f t="shared" si="177"/>
        <v>7.6687116564417179E-2</v>
      </c>
      <c r="AR540" t="e">
        <f>+MATCH(O540,'[1]Return t - CEO t - NO'!B599)</f>
        <v>#N/A</v>
      </c>
    </row>
    <row r="541" spans="1:44" x14ac:dyDescent="0.25">
      <c r="A541" s="3" t="s">
        <v>242</v>
      </c>
      <c r="B541" s="3">
        <v>2017</v>
      </c>
      <c r="C541">
        <v>43100</v>
      </c>
      <c r="D541">
        <v>61.683</v>
      </c>
      <c r="E541">
        <f>+D541*[1]Valuta!$D$7</f>
        <v>508.33577129999998</v>
      </c>
      <c r="F541">
        <f t="shared" si="168"/>
        <v>508335.77129999996</v>
      </c>
      <c r="G541">
        <f t="shared" si="169"/>
        <v>13.138897475344038</v>
      </c>
      <c r="H541">
        <v>44.1</v>
      </c>
      <c r="I541">
        <v>1</v>
      </c>
      <c r="J541">
        <v>-24.914999999999999</v>
      </c>
      <c r="K541">
        <v>-23.706</v>
      </c>
      <c r="L541">
        <v>4.3999999999999997E-2</v>
      </c>
      <c r="M541">
        <v>66.686000000000007</v>
      </c>
      <c r="N541">
        <v>228</v>
      </c>
      <c r="O541" s="3" t="s">
        <v>243</v>
      </c>
      <c r="P541" s="3" t="s">
        <v>45</v>
      </c>
      <c r="Q541">
        <v>1990</v>
      </c>
      <c r="R541">
        <v>2023</v>
      </c>
      <c r="S541">
        <v>33</v>
      </c>
      <c r="T541">
        <v>38660</v>
      </c>
      <c r="U541">
        <v>-0.56496598639455775</v>
      </c>
      <c r="V541">
        <v>-0.40392004279947474</v>
      </c>
      <c r="W541">
        <v>-0.37361665117116033</v>
      </c>
      <c r="X541">
        <v>2.2675736961451247E-2</v>
      </c>
      <c r="Y541" t="s">
        <v>128</v>
      </c>
      <c r="Z541" t="s">
        <v>129</v>
      </c>
      <c r="AA541" s="4">
        <f>+AE541*[1]Valuta!D7</f>
        <v>2414.6423</v>
      </c>
      <c r="AB541" s="4">
        <f>+AF541*[1]Valuta!D7</f>
        <v>716.97569999999996</v>
      </c>
      <c r="AC541" s="4">
        <f>+AG541*[1]Valuta!D7</f>
        <v>115.37539999999998</v>
      </c>
      <c r="AD541" s="4">
        <f t="shared" si="170"/>
        <v>3246.9933999999998</v>
      </c>
      <c r="AE541" s="3">
        <v>293</v>
      </c>
      <c r="AF541" s="3">
        <v>87</v>
      </c>
      <c r="AG541" s="3">
        <v>14</v>
      </c>
      <c r="AH541" s="3">
        <v>394</v>
      </c>
      <c r="AI541" s="3">
        <v>3.784189633918261</v>
      </c>
      <c r="AJ541" s="3">
        <v>3.4965075614664802</v>
      </c>
      <c r="AK541" s="3">
        <f t="shared" si="171"/>
        <v>13.138897475344038</v>
      </c>
      <c r="AL541" s="3">
        <f t="shared" si="172"/>
        <v>8.0854847394552607</v>
      </c>
      <c r="AM541" s="3">
        <f t="shared" si="173"/>
        <v>6.5750419488119114</v>
      </c>
      <c r="AN541" s="3">
        <f t="shared" si="174"/>
        <v>7.7893064391743945</v>
      </c>
      <c r="AO541" s="3">
        <f t="shared" si="175"/>
        <v>0.74365482233502544</v>
      </c>
      <c r="AP541" s="3">
        <f t="shared" si="176"/>
        <v>0.22081218274111675</v>
      </c>
      <c r="AQ541" s="3">
        <f t="shared" si="177"/>
        <v>3.5532994923857864E-2</v>
      </c>
      <c r="AR541" s="3">
        <f>+MATCH(O541,'[1]Return t - CEO t - NO'!B79)</f>
        <v>1</v>
      </c>
    </row>
    <row r="542" spans="1:44" x14ac:dyDescent="0.25">
      <c r="A542" t="s">
        <v>166</v>
      </c>
      <c r="B542">
        <v>2016</v>
      </c>
      <c r="C542">
        <v>42735</v>
      </c>
      <c r="D542">
        <v>217.04900000000001</v>
      </c>
      <c r="E542">
        <f>+D542</f>
        <v>217.04900000000001</v>
      </c>
      <c r="F542">
        <f t="shared" si="168"/>
        <v>217049</v>
      </c>
      <c r="G542">
        <f t="shared" si="169"/>
        <v>12.287878413483769</v>
      </c>
      <c r="H542">
        <v>166.70400000000001</v>
      </c>
      <c r="I542">
        <v>1.875</v>
      </c>
      <c r="J542">
        <v>56.354999999999997</v>
      </c>
      <c r="K542">
        <v>60.462000000000003</v>
      </c>
      <c r="L542">
        <v>0.09</v>
      </c>
      <c r="M542">
        <v>262.673</v>
      </c>
      <c r="N542">
        <v>228</v>
      </c>
      <c r="O542" t="s">
        <v>167</v>
      </c>
      <c r="P542" t="s">
        <v>50</v>
      </c>
      <c r="Q542">
        <v>1984</v>
      </c>
      <c r="R542">
        <v>2023</v>
      </c>
      <c r="S542">
        <v>39</v>
      </c>
      <c r="U542">
        <v>0.33805427584221132</v>
      </c>
      <c r="V542">
        <v>0.25964183202871238</v>
      </c>
      <c r="W542">
        <v>0.21454431936285798</v>
      </c>
      <c r="X542">
        <v>1.1247480564353584E-2</v>
      </c>
      <c r="Y542" t="s">
        <v>168</v>
      </c>
      <c r="Z542" t="s">
        <v>129</v>
      </c>
      <c r="AA542">
        <f t="shared" ref="AA542:AC545" si="183">+AE542*10</f>
        <v>2240</v>
      </c>
      <c r="AB542">
        <f t="shared" si="183"/>
        <v>900</v>
      </c>
      <c r="AC542">
        <f t="shared" si="183"/>
        <v>90</v>
      </c>
      <c r="AD542">
        <f t="shared" si="170"/>
        <v>3230</v>
      </c>
      <c r="AE542">
        <v>224</v>
      </c>
      <c r="AF542">
        <v>90</v>
      </c>
      <c r="AG542">
        <v>9</v>
      </c>
      <c r="AH542">
        <v>323</v>
      </c>
      <c r="AI542">
        <v>4.499809670330265</v>
      </c>
      <c r="AJ542">
        <v>3.6635616461296463</v>
      </c>
      <c r="AK542">
        <f t="shared" si="171"/>
        <v>12.287878413483769</v>
      </c>
      <c r="AL542">
        <f t="shared" si="172"/>
        <v>8.0802374162167023</v>
      </c>
      <c r="AM542">
        <f t="shared" si="173"/>
        <v>6.8023947633243109</v>
      </c>
      <c r="AN542">
        <f t="shared" si="174"/>
        <v>7.7142311448490855</v>
      </c>
      <c r="AO542">
        <f t="shared" si="175"/>
        <v>0.69349845201238391</v>
      </c>
      <c r="AP542">
        <f t="shared" si="176"/>
        <v>0.27863777089783281</v>
      </c>
      <c r="AQ542">
        <f t="shared" si="177"/>
        <v>2.7863777089783281E-2</v>
      </c>
      <c r="AR542" t="e">
        <f>+MATCH(O542,'[1]Return t - CEO t - NO'!B360)</f>
        <v>#N/A</v>
      </c>
    </row>
    <row r="543" spans="1:44" x14ac:dyDescent="0.25">
      <c r="A543" t="s">
        <v>210</v>
      </c>
      <c r="B543">
        <v>2016</v>
      </c>
      <c r="C543">
        <v>42735</v>
      </c>
      <c r="D543">
        <v>1402.5309999999999</v>
      </c>
      <c r="E543">
        <f>+D543</f>
        <v>1402.5309999999999</v>
      </c>
      <c r="F543">
        <f t="shared" si="168"/>
        <v>1402531</v>
      </c>
      <c r="G543">
        <f t="shared" si="169"/>
        <v>14.153789019521522</v>
      </c>
      <c r="H543">
        <v>704.54600000000005</v>
      </c>
      <c r="I543">
        <v>115</v>
      </c>
      <c r="J543">
        <v>84.757000000000005</v>
      </c>
      <c r="K543">
        <v>150.245</v>
      </c>
      <c r="L543">
        <v>0.64</v>
      </c>
      <c r="M543">
        <v>1814.6010000000001</v>
      </c>
      <c r="N543">
        <v>228</v>
      </c>
      <c r="O543" t="s">
        <v>211</v>
      </c>
      <c r="P543" t="s">
        <v>50</v>
      </c>
      <c r="Q543">
        <v>1925</v>
      </c>
      <c r="R543">
        <v>2023</v>
      </c>
      <c r="S543">
        <v>98</v>
      </c>
      <c r="U543">
        <v>0.12030016492890457</v>
      </c>
      <c r="V543">
        <v>6.0431462833976581E-2</v>
      </c>
      <c r="W543">
        <v>4.6708339739700351E-2</v>
      </c>
      <c r="X543">
        <v>0.16322568008334443</v>
      </c>
      <c r="Y543" t="s">
        <v>178</v>
      </c>
      <c r="Z543" t="s">
        <v>64</v>
      </c>
      <c r="AA543">
        <f t="shared" si="183"/>
        <v>2580</v>
      </c>
      <c r="AB543">
        <f t="shared" si="183"/>
        <v>470</v>
      </c>
      <c r="AC543">
        <f t="shared" si="183"/>
        <v>160</v>
      </c>
      <c r="AD543">
        <f t="shared" si="170"/>
        <v>3210</v>
      </c>
      <c r="AE543">
        <v>258</v>
      </c>
      <c r="AF543">
        <v>47</v>
      </c>
      <c r="AG543">
        <v>16</v>
      </c>
      <c r="AH543">
        <v>321</v>
      </c>
      <c r="AI543">
        <v>6.4614681763537174</v>
      </c>
      <c r="AJ543">
        <v>4.5849674786705723</v>
      </c>
      <c r="AK543">
        <f t="shared" si="171"/>
        <v>14.153789019521522</v>
      </c>
      <c r="AL543">
        <f t="shared" si="172"/>
        <v>8.0740262161240608</v>
      </c>
      <c r="AM543">
        <f t="shared" si="173"/>
        <v>6.1527326947041043</v>
      </c>
      <c r="AN543">
        <f t="shared" si="174"/>
        <v>7.8555446779156632</v>
      </c>
      <c r="AO543">
        <f t="shared" si="175"/>
        <v>0.80373831775700932</v>
      </c>
      <c r="AP543">
        <f t="shared" si="176"/>
        <v>0.14641744548286603</v>
      </c>
      <c r="AQ543">
        <f t="shared" si="177"/>
        <v>4.9844236760124609E-2</v>
      </c>
      <c r="AR543" t="e">
        <f>+MATCH(O543,'[1]Return t - CEO t - NO'!B280)</f>
        <v>#N/A</v>
      </c>
    </row>
    <row r="544" spans="1:44" x14ac:dyDescent="0.25">
      <c r="A544" t="s">
        <v>224</v>
      </c>
      <c r="B544">
        <v>2015</v>
      </c>
      <c r="C544">
        <v>42369</v>
      </c>
      <c r="D544">
        <v>486.214</v>
      </c>
      <c r="E544">
        <f>+D544</f>
        <v>486.214</v>
      </c>
      <c r="F544">
        <f t="shared" si="168"/>
        <v>486214</v>
      </c>
      <c r="G544">
        <f t="shared" si="169"/>
        <v>13.094404135184277</v>
      </c>
      <c r="H544">
        <v>171.21700000000001</v>
      </c>
      <c r="I544">
        <v>285</v>
      </c>
      <c r="J544">
        <v>99.353999999999999</v>
      </c>
      <c r="K544">
        <v>112.89100000000001</v>
      </c>
      <c r="L544">
        <v>1.036</v>
      </c>
      <c r="M544">
        <v>1232.4860000000001</v>
      </c>
      <c r="N544">
        <v>228</v>
      </c>
      <c r="O544" t="s">
        <v>225</v>
      </c>
      <c r="P544" t="s">
        <v>50</v>
      </c>
      <c r="Q544">
        <v>1995</v>
      </c>
      <c r="R544">
        <v>2023</v>
      </c>
      <c r="S544">
        <v>28</v>
      </c>
      <c r="U544">
        <v>0.58028116366949534</v>
      </c>
      <c r="V544">
        <v>0.20434212095908386</v>
      </c>
      <c r="W544">
        <v>8.0612680387444555E-2</v>
      </c>
      <c r="X544">
        <v>1.6645543374781708</v>
      </c>
      <c r="Y544" t="s">
        <v>67</v>
      </c>
      <c r="Z544" t="s">
        <v>68</v>
      </c>
      <c r="AA544">
        <f t="shared" si="183"/>
        <v>2480</v>
      </c>
      <c r="AB544">
        <f t="shared" si="183"/>
        <v>430</v>
      </c>
      <c r="AC544">
        <f t="shared" si="183"/>
        <v>290</v>
      </c>
      <c r="AD544">
        <f t="shared" si="170"/>
        <v>3200</v>
      </c>
      <c r="AE544">
        <v>248</v>
      </c>
      <c r="AF544">
        <v>43</v>
      </c>
      <c r="AG544">
        <v>29</v>
      </c>
      <c r="AH544">
        <v>320</v>
      </c>
      <c r="AI544">
        <v>6.9431224228194282</v>
      </c>
      <c r="AJ544">
        <v>3.3322045101752038</v>
      </c>
      <c r="AK544">
        <f t="shared" si="171"/>
        <v>13.094404135184277</v>
      </c>
      <c r="AL544">
        <f t="shared" si="172"/>
        <v>8.0709060887878188</v>
      </c>
      <c r="AM544">
        <f t="shared" si="173"/>
        <v>6.0637852086876078</v>
      </c>
      <c r="AN544">
        <f t="shared" si="174"/>
        <v>7.8160138391590275</v>
      </c>
      <c r="AO544">
        <f t="shared" si="175"/>
        <v>0.77500000000000002</v>
      </c>
      <c r="AP544">
        <f t="shared" si="176"/>
        <v>0.13437499999999999</v>
      </c>
      <c r="AQ544">
        <f t="shared" si="177"/>
        <v>9.0624999999999997E-2</v>
      </c>
      <c r="AR544" t="e">
        <f>+MATCH(O544,'[1]Return t - CEO t - NO'!B145)</f>
        <v>#N/A</v>
      </c>
    </row>
    <row r="545" spans="1:44" x14ac:dyDescent="0.25">
      <c r="A545" t="s">
        <v>201</v>
      </c>
      <c r="B545">
        <v>2018</v>
      </c>
      <c r="C545">
        <v>43465</v>
      </c>
      <c r="D545">
        <v>9660.7000000000007</v>
      </c>
      <c r="E545">
        <f>+D545</f>
        <v>9660.7000000000007</v>
      </c>
      <c r="F545">
        <f t="shared" si="168"/>
        <v>9660700</v>
      </c>
      <c r="G545">
        <f t="shared" si="169"/>
        <v>16.083576667331446</v>
      </c>
      <c r="H545">
        <v>1619.8</v>
      </c>
      <c r="I545">
        <v>464.5</v>
      </c>
      <c r="J545">
        <v>584.4</v>
      </c>
      <c r="K545">
        <v>613.1</v>
      </c>
      <c r="L545">
        <v>8.8999999999999996E-2</v>
      </c>
      <c r="M545">
        <v>1172.5999999999999</v>
      </c>
      <c r="N545">
        <v>228</v>
      </c>
      <c r="O545" t="s">
        <v>202</v>
      </c>
      <c r="P545" t="s">
        <v>50</v>
      </c>
      <c r="Q545">
        <v>2012</v>
      </c>
      <c r="R545">
        <v>2023</v>
      </c>
      <c r="S545">
        <v>11</v>
      </c>
      <c r="U545">
        <v>0.36078528213359673</v>
      </c>
      <c r="V545">
        <v>6.0492510894655661E-2</v>
      </c>
      <c r="W545">
        <v>0.49837966911137643</v>
      </c>
      <c r="X545">
        <v>0.28676379799975305</v>
      </c>
      <c r="Y545" t="s">
        <v>83</v>
      </c>
      <c r="Z545" t="s">
        <v>84</v>
      </c>
      <c r="AA545">
        <f t="shared" si="183"/>
        <v>2600</v>
      </c>
      <c r="AB545">
        <f t="shared" si="183"/>
        <v>500</v>
      </c>
      <c r="AC545">
        <f t="shared" si="183"/>
        <v>100</v>
      </c>
      <c r="AD545">
        <f t="shared" si="170"/>
        <v>3200</v>
      </c>
      <c r="AE545">
        <v>260</v>
      </c>
      <c r="AF545">
        <v>50</v>
      </c>
      <c r="AG545">
        <v>10</v>
      </c>
      <c r="AH545">
        <v>320</v>
      </c>
      <c r="AI545">
        <v>4.4886363697321396</v>
      </c>
      <c r="AJ545">
        <v>2.3978952727983707</v>
      </c>
      <c r="AK545">
        <f t="shared" si="171"/>
        <v>16.083576667331446</v>
      </c>
      <c r="AL545">
        <f t="shared" si="172"/>
        <v>8.0709060887878188</v>
      </c>
      <c r="AM545">
        <f t="shared" si="173"/>
        <v>6.2146080984221914</v>
      </c>
      <c r="AN545">
        <f t="shared" si="174"/>
        <v>7.8632667240095735</v>
      </c>
      <c r="AO545">
        <f t="shared" si="175"/>
        <v>0.8125</v>
      </c>
      <c r="AP545">
        <f t="shared" si="176"/>
        <v>0.15625</v>
      </c>
      <c r="AQ545">
        <f t="shared" si="177"/>
        <v>3.125E-2</v>
      </c>
      <c r="AR545" t="e">
        <f>+MATCH(O545,'[1]Return t - CEO t - NO'!B366)</f>
        <v>#N/A</v>
      </c>
    </row>
    <row r="546" spans="1:44" x14ac:dyDescent="0.25">
      <c r="A546" t="s">
        <v>218</v>
      </c>
      <c r="B546">
        <v>2020</v>
      </c>
      <c r="C546">
        <v>44196</v>
      </c>
      <c r="D546">
        <v>54.268999999999998</v>
      </c>
      <c r="E546">
        <f>+D546*[1]Valuta!$D$10</f>
        <v>463.32158749999996</v>
      </c>
      <c r="F546">
        <f t="shared" si="168"/>
        <v>463321.58749999997</v>
      </c>
      <c r="G546">
        <f t="shared" si="169"/>
        <v>13.046176665398006</v>
      </c>
      <c r="H546">
        <v>-7.4169999999999998</v>
      </c>
      <c r="I546">
        <v>38.317</v>
      </c>
      <c r="J546">
        <v>-10.288</v>
      </c>
      <c r="K546">
        <v>6.1070000000000002</v>
      </c>
      <c r="L546">
        <v>1.7000000000000001E-2</v>
      </c>
      <c r="M546">
        <v>19.274000000000001</v>
      </c>
      <c r="N546">
        <v>228</v>
      </c>
      <c r="O546" t="s">
        <v>219</v>
      </c>
      <c r="P546" t="s">
        <v>45</v>
      </c>
      <c r="Q546">
        <v>2002</v>
      </c>
      <c r="R546">
        <v>2023</v>
      </c>
      <c r="S546">
        <v>21</v>
      </c>
      <c r="T546">
        <v>39171</v>
      </c>
      <c r="U546">
        <v>1.3870837265740865</v>
      </c>
      <c r="V546">
        <v>-0.18957415835928432</v>
      </c>
      <c r="W546">
        <v>-0.53377607139151184</v>
      </c>
      <c r="X546">
        <v>-5.1661048941620606</v>
      </c>
      <c r="Y546" t="s">
        <v>71</v>
      </c>
      <c r="Z546" t="s">
        <v>72</v>
      </c>
      <c r="AA546" s="1">
        <f>+AE546*[1]Valuta!$D$10</f>
        <v>2971.0499999999997</v>
      </c>
      <c r="AB546" s="1">
        <f>+AF546*[1]Valuta!$D$10</f>
        <v>8.5374999999999996</v>
      </c>
      <c r="AC546" s="1">
        <f>+AG546*[1]Valuta!$D$10</f>
        <v>213.4375</v>
      </c>
      <c r="AD546" s="1">
        <f t="shared" si="170"/>
        <v>3193.0249999999996</v>
      </c>
      <c r="AE546">
        <v>348</v>
      </c>
      <c r="AF546">
        <v>1</v>
      </c>
      <c r="AG546">
        <v>25</v>
      </c>
      <c r="AH546">
        <v>374</v>
      </c>
      <c r="AI546">
        <v>2.8332133440562162</v>
      </c>
      <c r="AJ546">
        <v>3.044522437723423</v>
      </c>
      <c r="AK546">
        <f t="shared" si="171"/>
        <v>13.046176665398006</v>
      </c>
      <c r="AL546">
        <f t="shared" si="172"/>
        <v>8.0687240223114411</v>
      </c>
      <c r="AM546">
        <f t="shared" si="173"/>
        <v>2.1444682248969085</v>
      </c>
      <c r="AN546">
        <f t="shared" si="174"/>
        <v>7.9966707046713825</v>
      </c>
      <c r="AO546">
        <f t="shared" si="175"/>
        <v>0.93048128342245995</v>
      </c>
      <c r="AP546">
        <f t="shared" si="176"/>
        <v>2.6737967914438505E-3</v>
      </c>
      <c r="AQ546">
        <f t="shared" si="177"/>
        <v>6.684491978609626E-2</v>
      </c>
      <c r="AR546" t="e">
        <f>+MATCH(O546,'[1]Return t - CEO t - NO'!B204)</f>
        <v>#N/A</v>
      </c>
    </row>
    <row r="547" spans="1:44" x14ac:dyDescent="0.25">
      <c r="A547" t="s">
        <v>212</v>
      </c>
      <c r="B547">
        <v>2018</v>
      </c>
      <c r="C547">
        <v>43465</v>
      </c>
      <c r="D547">
        <v>500.06200000000001</v>
      </c>
      <c r="E547">
        <f t="shared" ref="E547:E558" si="184">+D547</f>
        <v>500.06200000000001</v>
      </c>
      <c r="F547">
        <f t="shared" si="168"/>
        <v>500062</v>
      </c>
      <c r="G547">
        <f t="shared" si="169"/>
        <v>13.122487369716964</v>
      </c>
      <c r="H547">
        <v>348.85199999999998</v>
      </c>
      <c r="I547">
        <v>1E-3</v>
      </c>
      <c r="J547">
        <v>-4.6059999999999999</v>
      </c>
      <c r="K547">
        <v>0.74</v>
      </c>
      <c r="L547">
        <v>7.3999999999999996E-2</v>
      </c>
      <c r="M547">
        <v>198.99</v>
      </c>
      <c r="N547">
        <v>228</v>
      </c>
      <c r="O547" t="s">
        <v>213</v>
      </c>
      <c r="P547" t="s">
        <v>50</v>
      </c>
      <c r="Q547">
        <v>1969</v>
      </c>
      <c r="R547">
        <v>2023</v>
      </c>
      <c r="S547">
        <v>54</v>
      </c>
      <c r="U547">
        <v>-1.3203306846456377E-2</v>
      </c>
      <c r="V547">
        <v>-9.21085785362615E-3</v>
      </c>
      <c r="W547">
        <v>-2.3146891803608221E-2</v>
      </c>
      <c r="X547">
        <v>2.8665451251533605E-6</v>
      </c>
      <c r="Y547" t="s">
        <v>128</v>
      </c>
      <c r="Z547" t="s">
        <v>129</v>
      </c>
      <c r="AA547">
        <f t="shared" ref="AA547:AC558" si="185">+AE547*10</f>
        <v>2360</v>
      </c>
      <c r="AB547">
        <f t="shared" si="185"/>
        <v>0</v>
      </c>
      <c r="AC547">
        <f t="shared" si="185"/>
        <v>830</v>
      </c>
      <c r="AD547">
        <f t="shared" si="170"/>
        <v>3190</v>
      </c>
      <c r="AE547">
        <v>236</v>
      </c>
      <c r="AF547">
        <v>0</v>
      </c>
      <c r="AG547">
        <v>83</v>
      </c>
      <c r="AH547">
        <v>319</v>
      </c>
      <c r="AI547">
        <v>4.3040650932041702</v>
      </c>
      <c r="AJ547">
        <v>3.9889840465642745</v>
      </c>
      <c r="AK547">
        <f t="shared" si="171"/>
        <v>13.122487369716964</v>
      </c>
      <c r="AL547">
        <f t="shared" si="172"/>
        <v>8.0677761957788903</v>
      </c>
      <c r="AM547" t="e">
        <f t="shared" si="173"/>
        <v>#NUM!</v>
      </c>
      <c r="AN547">
        <f t="shared" si="174"/>
        <v>7.7664168980196555</v>
      </c>
      <c r="AO547">
        <f t="shared" si="175"/>
        <v>0.7398119122257053</v>
      </c>
      <c r="AP547">
        <f t="shared" si="176"/>
        <v>0</v>
      </c>
      <c r="AQ547">
        <f t="shared" si="177"/>
        <v>0.2601880877742947</v>
      </c>
      <c r="AR547" t="e">
        <f>+MATCH(O547,'[1]Return t - CEO t - NO'!B669)</f>
        <v>#N/A</v>
      </c>
    </row>
    <row r="548" spans="1:44" x14ac:dyDescent="0.25">
      <c r="A548" t="s">
        <v>232</v>
      </c>
      <c r="B548">
        <v>2018</v>
      </c>
      <c r="C548">
        <v>43465</v>
      </c>
      <c r="D548">
        <v>537.63699999999994</v>
      </c>
      <c r="E548">
        <f t="shared" si="184"/>
        <v>537.63699999999994</v>
      </c>
      <c r="F548">
        <f t="shared" si="168"/>
        <v>537637</v>
      </c>
      <c r="G548">
        <f t="shared" si="169"/>
        <v>13.194938890227547</v>
      </c>
      <c r="H548">
        <v>374.69600000000003</v>
      </c>
      <c r="I548">
        <v>43.933</v>
      </c>
      <c r="J548">
        <v>-146.1</v>
      </c>
      <c r="K548">
        <v>-145.792</v>
      </c>
      <c r="L548">
        <v>2.5999999999999999E-2</v>
      </c>
      <c r="M548">
        <v>27</v>
      </c>
      <c r="N548">
        <v>228</v>
      </c>
      <c r="O548" t="s">
        <v>233</v>
      </c>
      <c r="P548" t="s">
        <v>50</v>
      </c>
      <c r="Q548">
        <v>2010</v>
      </c>
      <c r="R548">
        <v>2023</v>
      </c>
      <c r="S548">
        <v>13</v>
      </c>
      <c r="U548">
        <v>-0.38991609197856392</v>
      </c>
      <c r="V548">
        <v>-0.27174469019059327</v>
      </c>
      <c r="W548">
        <v>-5.4111111111111105</v>
      </c>
      <c r="X548">
        <v>0.11724971710399897</v>
      </c>
      <c r="Y548" t="s">
        <v>128</v>
      </c>
      <c r="Z548" t="s">
        <v>129</v>
      </c>
      <c r="AA548">
        <f t="shared" si="185"/>
        <v>2630</v>
      </c>
      <c r="AB548">
        <f t="shared" si="185"/>
        <v>470</v>
      </c>
      <c r="AC548">
        <f t="shared" si="185"/>
        <v>80</v>
      </c>
      <c r="AD548">
        <f t="shared" si="170"/>
        <v>3180</v>
      </c>
      <c r="AE548">
        <v>263</v>
      </c>
      <c r="AF548">
        <v>47</v>
      </c>
      <c r="AG548">
        <v>8</v>
      </c>
      <c r="AH548">
        <v>318</v>
      </c>
      <c r="AI548">
        <v>3.2580965380214821</v>
      </c>
      <c r="AJ548">
        <v>2.5649493574615367</v>
      </c>
      <c r="AK548">
        <f t="shared" si="171"/>
        <v>13.194938890227547</v>
      </c>
      <c r="AL548">
        <f t="shared" si="172"/>
        <v>8.0646364757742219</v>
      </c>
      <c r="AM548">
        <f t="shared" si="173"/>
        <v>6.1527326947041043</v>
      </c>
      <c r="AN548">
        <f t="shared" si="174"/>
        <v>7.8747391251718106</v>
      </c>
      <c r="AO548">
        <f t="shared" si="175"/>
        <v>0.82704402515723274</v>
      </c>
      <c r="AP548">
        <f t="shared" si="176"/>
        <v>0.14779874213836477</v>
      </c>
      <c r="AQ548">
        <f t="shared" si="177"/>
        <v>2.5157232704402517E-2</v>
      </c>
      <c r="AR548" t="e">
        <f>+MATCH(O548,'[1]Return t - CEO t - NO'!B158)</f>
        <v>#N/A</v>
      </c>
    </row>
    <row r="549" spans="1:44" x14ac:dyDescent="0.25">
      <c r="A549" t="s">
        <v>230</v>
      </c>
      <c r="B549">
        <v>2021</v>
      </c>
      <c r="C549">
        <v>44561</v>
      </c>
      <c r="D549">
        <v>1118.586</v>
      </c>
      <c r="E549">
        <f t="shared" si="184"/>
        <v>1118.586</v>
      </c>
      <c r="F549">
        <f t="shared" si="168"/>
        <v>1118586</v>
      </c>
      <c r="G549">
        <f t="shared" si="169"/>
        <v>13.927575945646748</v>
      </c>
      <c r="H549">
        <v>1107.924</v>
      </c>
      <c r="I549">
        <v>1E-3</v>
      </c>
      <c r="J549">
        <v>107.081</v>
      </c>
      <c r="K549">
        <v>107.09699999999999</v>
      </c>
      <c r="L549">
        <v>5.0000000000000001E-3</v>
      </c>
      <c r="M549">
        <v>136.19</v>
      </c>
      <c r="N549">
        <v>228</v>
      </c>
      <c r="O549" t="s">
        <v>231</v>
      </c>
      <c r="P549" t="s">
        <v>50</v>
      </c>
      <c r="Q549">
        <v>2010</v>
      </c>
      <c r="R549">
        <v>2023</v>
      </c>
      <c r="S549">
        <v>13</v>
      </c>
      <c r="U549">
        <v>9.6650131236438605E-2</v>
      </c>
      <c r="V549">
        <v>9.572889344225656E-2</v>
      </c>
      <c r="W549">
        <v>0.7862618400763639</v>
      </c>
      <c r="X549">
        <v>9.025889862481542E-7</v>
      </c>
      <c r="Y549" t="s">
        <v>92</v>
      </c>
      <c r="Z549" t="s">
        <v>84</v>
      </c>
      <c r="AA549">
        <f t="shared" si="185"/>
        <v>2030</v>
      </c>
      <c r="AB549">
        <f t="shared" si="185"/>
        <v>1110</v>
      </c>
      <c r="AC549">
        <f t="shared" si="185"/>
        <v>40</v>
      </c>
      <c r="AD549">
        <f t="shared" si="170"/>
        <v>3180</v>
      </c>
      <c r="AE549">
        <v>203</v>
      </c>
      <c r="AF549">
        <v>111</v>
      </c>
      <c r="AG549">
        <v>4</v>
      </c>
      <c r="AH549">
        <v>318</v>
      </c>
      <c r="AI549">
        <v>1.6094379124341003</v>
      </c>
      <c r="AJ549">
        <v>2.5649493574615367</v>
      </c>
      <c r="AK549">
        <f t="shared" si="171"/>
        <v>13.927575945646748</v>
      </c>
      <c r="AL549">
        <f t="shared" si="172"/>
        <v>8.0646364757742219</v>
      </c>
      <c r="AM549">
        <f t="shared" si="173"/>
        <v>7.0121152943063798</v>
      </c>
      <c r="AN549">
        <f t="shared" si="174"/>
        <v>7.6157910720358331</v>
      </c>
      <c r="AO549">
        <f t="shared" si="175"/>
        <v>0.63836477987421381</v>
      </c>
      <c r="AP549">
        <f t="shared" si="176"/>
        <v>0.34905660377358488</v>
      </c>
      <c r="AQ549">
        <f t="shared" si="177"/>
        <v>1.2578616352201259E-2</v>
      </c>
      <c r="AR549" t="e">
        <f>+MATCH(O549,'[1]Return t - CEO t - NO'!B570)</f>
        <v>#N/A</v>
      </c>
    </row>
    <row r="550" spans="1:44" x14ac:dyDescent="0.25">
      <c r="A550" t="s">
        <v>232</v>
      </c>
      <c r="B550">
        <v>2021</v>
      </c>
      <c r="C550">
        <v>44561</v>
      </c>
      <c r="D550">
        <v>565.27099999999996</v>
      </c>
      <c r="E550">
        <f t="shared" si="184"/>
        <v>565.27099999999996</v>
      </c>
      <c r="F550">
        <f t="shared" si="168"/>
        <v>565271</v>
      </c>
      <c r="G550">
        <f t="shared" si="169"/>
        <v>13.245060541152895</v>
      </c>
      <c r="H550">
        <v>417.726</v>
      </c>
      <c r="I550">
        <v>50.898000000000003</v>
      </c>
      <c r="J550">
        <v>-95.600999999999999</v>
      </c>
      <c r="K550">
        <v>-94.292000000000002</v>
      </c>
      <c r="L550">
        <v>2.1999999999999999E-2</v>
      </c>
      <c r="M550">
        <v>1E-3</v>
      </c>
      <c r="N550">
        <v>228</v>
      </c>
      <c r="O550" t="s">
        <v>233</v>
      </c>
      <c r="P550" t="s">
        <v>50</v>
      </c>
      <c r="Q550">
        <v>2010</v>
      </c>
      <c r="R550">
        <v>2023</v>
      </c>
      <c r="S550">
        <v>13</v>
      </c>
      <c r="U550">
        <v>-0.2288605449505178</v>
      </c>
      <c r="V550">
        <v>-0.16912418999028786</v>
      </c>
      <c r="W550">
        <v>-95601</v>
      </c>
      <c r="X550">
        <v>0.12184542020367418</v>
      </c>
      <c r="Y550" t="s">
        <v>128</v>
      </c>
      <c r="Z550" t="s">
        <v>129</v>
      </c>
      <c r="AA550">
        <f t="shared" si="185"/>
        <v>2500</v>
      </c>
      <c r="AB550">
        <f t="shared" si="185"/>
        <v>560</v>
      </c>
      <c r="AC550">
        <f t="shared" si="185"/>
        <v>100</v>
      </c>
      <c r="AD550">
        <f t="shared" si="170"/>
        <v>3160</v>
      </c>
      <c r="AE550">
        <v>250</v>
      </c>
      <c r="AF550">
        <v>56</v>
      </c>
      <c r="AG550">
        <v>10</v>
      </c>
      <c r="AH550">
        <v>316</v>
      </c>
      <c r="AI550">
        <v>3.0910424533583161</v>
      </c>
      <c r="AJ550">
        <v>2.5649493574615367</v>
      </c>
      <c r="AK550">
        <f t="shared" si="171"/>
        <v>13.245060541152895</v>
      </c>
      <c r="AL550">
        <f t="shared" si="172"/>
        <v>8.0583273065809582</v>
      </c>
      <c r="AM550">
        <f t="shared" si="173"/>
        <v>6.3279367837291947</v>
      </c>
      <c r="AN550">
        <f t="shared" si="174"/>
        <v>7.8240460108562919</v>
      </c>
      <c r="AO550">
        <f t="shared" si="175"/>
        <v>0.79113924050632911</v>
      </c>
      <c r="AP550">
        <f t="shared" si="176"/>
        <v>0.17721518987341772</v>
      </c>
      <c r="AQ550">
        <f t="shared" si="177"/>
        <v>3.1645569620253167E-2</v>
      </c>
      <c r="AR550" t="e">
        <f>+MATCH(O550,'[1]Return t - CEO t - NO'!B155)</f>
        <v>#N/A</v>
      </c>
    </row>
    <row r="551" spans="1:44" x14ac:dyDescent="0.25">
      <c r="A551" t="s">
        <v>195</v>
      </c>
      <c r="B551">
        <v>2015</v>
      </c>
      <c r="C551">
        <v>42369</v>
      </c>
      <c r="D551">
        <v>2408.0700000000002</v>
      </c>
      <c r="E551">
        <f t="shared" si="184"/>
        <v>2408.0700000000002</v>
      </c>
      <c r="F551">
        <f t="shared" si="168"/>
        <v>2408070</v>
      </c>
      <c r="G551">
        <f t="shared" si="169"/>
        <v>14.694336154755772</v>
      </c>
      <c r="H551">
        <v>382.79</v>
      </c>
      <c r="I551">
        <v>650</v>
      </c>
      <c r="J551">
        <v>35.29</v>
      </c>
      <c r="K551">
        <v>108.078</v>
      </c>
      <c r="L551">
        <v>0.86199999999999999</v>
      </c>
      <c r="M551">
        <v>4687.9430000000002</v>
      </c>
      <c r="N551">
        <v>228</v>
      </c>
      <c r="O551" t="s">
        <v>196</v>
      </c>
      <c r="P551" t="s">
        <v>177</v>
      </c>
      <c r="Q551">
        <v>2002</v>
      </c>
      <c r="R551">
        <v>2023</v>
      </c>
      <c r="S551">
        <v>21</v>
      </c>
      <c r="U551">
        <v>9.219154105384153E-2</v>
      </c>
      <c r="V551">
        <v>1.4654889600385369E-2</v>
      </c>
      <c r="W551">
        <v>7.5278219039779277E-3</v>
      </c>
      <c r="X551">
        <v>1.6980589879568431</v>
      </c>
      <c r="Y551" t="s">
        <v>67</v>
      </c>
      <c r="Z551" t="s">
        <v>68</v>
      </c>
      <c r="AA551">
        <f t="shared" si="185"/>
        <v>1900</v>
      </c>
      <c r="AB551">
        <f t="shared" si="185"/>
        <v>1170</v>
      </c>
      <c r="AC551">
        <f t="shared" si="185"/>
        <v>70</v>
      </c>
      <c r="AD551">
        <f t="shared" si="170"/>
        <v>3140</v>
      </c>
      <c r="AE551">
        <v>190</v>
      </c>
      <c r="AF551">
        <v>117</v>
      </c>
      <c r="AG551">
        <v>7</v>
      </c>
      <c r="AH551">
        <v>314</v>
      </c>
      <c r="AI551">
        <v>6.7592552706636928</v>
      </c>
      <c r="AJ551">
        <v>3.044522437723423</v>
      </c>
      <c r="AK551">
        <f t="shared" si="171"/>
        <v>14.694336154755772</v>
      </c>
      <c r="AL551">
        <f t="shared" si="172"/>
        <v>8.0519780789022999</v>
      </c>
      <c r="AM551">
        <f t="shared" si="173"/>
        <v>7.0647590277918022</v>
      </c>
      <c r="AN551">
        <f t="shared" si="174"/>
        <v>7.5496091651545321</v>
      </c>
      <c r="AO551">
        <f t="shared" si="175"/>
        <v>0.60509554140127386</v>
      </c>
      <c r="AP551">
        <f t="shared" si="176"/>
        <v>0.37261146496815284</v>
      </c>
      <c r="AQ551">
        <f t="shared" si="177"/>
        <v>2.2292993630573247E-2</v>
      </c>
      <c r="AR551" t="e">
        <f>+MATCH(O551,'[1]Return t - CEO t - NO'!B169)</f>
        <v>#N/A</v>
      </c>
    </row>
    <row r="552" spans="1:44" x14ac:dyDescent="0.25">
      <c r="A552" t="s">
        <v>240</v>
      </c>
      <c r="B552">
        <v>2021</v>
      </c>
      <c r="C552">
        <v>44561</v>
      </c>
      <c r="D552">
        <v>2750.5830000000001</v>
      </c>
      <c r="E552">
        <f t="shared" si="184"/>
        <v>2750.5830000000001</v>
      </c>
      <c r="F552">
        <f t="shared" si="168"/>
        <v>2750583</v>
      </c>
      <c r="G552">
        <f t="shared" si="169"/>
        <v>14.82732344717393</v>
      </c>
      <c r="H552">
        <v>518.53399999999999</v>
      </c>
      <c r="I552">
        <v>1095.346</v>
      </c>
      <c r="J552">
        <v>-47.566000000000003</v>
      </c>
      <c r="K552">
        <v>160.39500000000001</v>
      </c>
      <c r="L552">
        <v>0.47099999999999997</v>
      </c>
      <c r="M552">
        <v>569.48099999999999</v>
      </c>
      <c r="N552">
        <v>228</v>
      </c>
      <c r="O552" t="s">
        <v>241</v>
      </c>
      <c r="P552" t="s">
        <v>50</v>
      </c>
      <c r="Q552">
        <v>2004</v>
      </c>
      <c r="R552">
        <v>2023</v>
      </c>
      <c r="S552">
        <v>19</v>
      </c>
      <c r="U552">
        <v>-9.1731689725263924E-2</v>
      </c>
      <c r="V552">
        <v>-1.7293061143764794E-2</v>
      </c>
      <c r="W552">
        <v>-8.3525174676591499E-2</v>
      </c>
      <c r="X552">
        <v>2.1123899300720881</v>
      </c>
      <c r="Y552" t="s">
        <v>71</v>
      </c>
      <c r="Z552" t="s">
        <v>72</v>
      </c>
      <c r="AA552">
        <f t="shared" si="185"/>
        <v>2220</v>
      </c>
      <c r="AB552">
        <f t="shared" si="185"/>
        <v>380</v>
      </c>
      <c r="AC552">
        <f t="shared" si="185"/>
        <v>530</v>
      </c>
      <c r="AD552">
        <f t="shared" si="170"/>
        <v>3130</v>
      </c>
      <c r="AE552">
        <v>222</v>
      </c>
      <c r="AF552">
        <v>38</v>
      </c>
      <c r="AG552">
        <v>53</v>
      </c>
      <c r="AH552">
        <v>313</v>
      </c>
      <c r="AI552">
        <v>6.1548580940164177</v>
      </c>
      <c r="AJ552">
        <v>2.9444389791664403</v>
      </c>
      <c r="AK552">
        <f t="shared" si="171"/>
        <v>14.82732344717393</v>
      </c>
      <c r="AL552">
        <f t="shared" si="172"/>
        <v>8.0487882835341988</v>
      </c>
      <c r="AM552">
        <f t="shared" si="173"/>
        <v>5.9401712527204316</v>
      </c>
      <c r="AN552">
        <f t="shared" si="174"/>
        <v>7.7052624748663252</v>
      </c>
      <c r="AO552">
        <f t="shared" si="175"/>
        <v>0.70926517571884984</v>
      </c>
      <c r="AP552">
        <f t="shared" si="176"/>
        <v>0.12140575079872204</v>
      </c>
      <c r="AQ552">
        <f t="shared" si="177"/>
        <v>0.16932907348242812</v>
      </c>
      <c r="AR552" t="e">
        <f>+MATCH(O552,'[1]Return t - CEO t - NO'!B195)</f>
        <v>#N/A</v>
      </c>
    </row>
    <row r="553" spans="1:44" x14ac:dyDescent="0.25">
      <c r="A553" t="s">
        <v>48</v>
      </c>
      <c r="B553">
        <v>2016</v>
      </c>
      <c r="C553">
        <v>42735</v>
      </c>
      <c r="D553">
        <v>1623</v>
      </c>
      <c r="E553">
        <f t="shared" si="184"/>
        <v>1623</v>
      </c>
      <c r="F553">
        <f t="shared" si="168"/>
        <v>1623000</v>
      </c>
      <c r="G553">
        <f t="shared" si="169"/>
        <v>14.299786846496728</v>
      </c>
      <c r="H553">
        <v>1014</v>
      </c>
      <c r="I553">
        <v>111</v>
      </c>
      <c r="J553">
        <v>101</v>
      </c>
      <c r="K553">
        <v>154</v>
      </c>
      <c r="L553">
        <v>0.41799999999999998</v>
      </c>
      <c r="M553">
        <v>1975</v>
      </c>
      <c r="N553">
        <v>228</v>
      </c>
      <c r="O553" t="s">
        <v>49</v>
      </c>
      <c r="P553" t="s">
        <v>50</v>
      </c>
      <c r="Q553">
        <v>1995</v>
      </c>
      <c r="R553">
        <v>2023</v>
      </c>
      <c r="S553">
        <v>28</v>
      </c>
      <c r="U553">
        <v>9.9605522682445755E-2</v>
      </c>
      <c r="V553">
        <v>6.2230437461491067E-2</v>
      </c>
      <c r="W553">
        <v>5.1139240506329113E-2</v>
      </c>
      <c r="X553">
        <v>0.10946745562130178</v>
      </c>
      <c r="Y553" t="s">
        <v>51</v>
      </c>
      <c r="Z553" t="s">
        <v>47</v>
      </c>
      <c r="AA553">
        <f t="shared" si="185"/>
        <v>2060</v>
      </c>
      <c r="AB553">
        <f t="shared" si="185"/>
        <v>810</v>
      </c>
      <c r="AC553">
        <f t="shared" si="185"/>
        <v>260</v>
      </c>
      <c r="AD553">
        <f t="shared" si="170"/>
        <v>3130</v>
      </c>
      <c r="AE553">
        <v>206</v>
      </c>
      <c r="AF553">
        <v>81</v>
      </c>
      <c r="AG553">
        <v>26</v>
      </c>
      <c r="AH553">
        <v>313</v>
      </c>
      <c r="AI553">
        <v>6.0354814325247563</v>
      </c>
      <c r="AJ553">
        <v>3.3322045101752038</v>
      </c>
      <c r="AK553">
        <f t="shared" si="171"/>
        <v>14.299786846496728</v>
      </c>
      <c r="AL553">
        <f t="shared" si="172"/>
        <v>8.0487882835341988</v>
      </c>
      <c r="AM553">
        <f t="shared" si="173"/>
        <v>6.6970342476664841</v>
      </c>
      <c r="AN553">
        <f t="shared" si="174"/>
        <v>7.6304612617836272</v>
      </c>
      <c r="AO553">
        <f t="shared" si="175"/>
        <v>0.65814696485623003</v>
      </c>
      <c r="AP553">
        <f t="shared" si="176"/>
        <v>0.25878594249201275</v>
      </c>
      <c r="AQ553">
        <f t="shared" si="177"/>
        <v>8.3067092651757185E-2</v>
      </c>
      <c r="AR553" t="e">
        <f>+MATCH(O553,'[1]Return t - CEO t - NO'!B440)</f>
        <v>#N/A</v>
      </c>
    </row>
    <row r="554" spans="1:44" x14ac:dyDescent="0.25">
      <c r="A554" t="s">
        <v>236</v>
      </c>
      <c r="B554">
        <v>2021</v>
      </c>
      <c r="C554">
        <v>44561</v>
      </c>
      <c r="D554">
        <v>517.10900000000004</v>
      </c>
      <c r="E554">
        <f t="shared" si="184"/>
        <v>517.10900000000004</v>
      </c>
      <c r="F554">
        <f t="shared" si="168"/>
        <v>517109.00000000006</v>
      </c>
      <c r="G554">
        <f t="shared" si="169"/>
        <v>13.156008962990152</v>
      </c>
      <c r="H554">
        <v>260.21800000000002</v>
      </c>
      <c r="I554">
        <v>43.473999999999997</v>
      </c>
      <c r="J554">
        <v>-15.111000000000001</v>
      </c>
      <c r="K554">
        <v>6.3739999999999997</v>
      </c>
      <c r="L554">
        <v>0.309</v>
      </c>
      <c r="M554">
        <v>536.02499999999998</v>
      </c>
      <c r="N554">
        <v>228</v>
      </c>
      <c r="O554" t="s">
        <v>237</v>
      </c>
      <c r="P554" t="s">
        <v>50</v>
      </c>
      <c r="Q554">
        <v>1913</v>
      </c>
      <c r="R554">
        <v>2023</v>
      </c>
      <c r="S554">
        <v>110</v>
      </c>
      <c r="U554">
        <v>-5.8070540854206855E-2</v>
      </c>
      <c r="V554">
        <v>-2.9222078904060846E-2</v>
      </c>
      <c r="W554">
        <v>-2.8190849307401709E-2</v>
      </c>
      <c r="X554">
        <v>0.16706761254025468</v>
      </c>
      <c r="Y554" t="s">
        <v>51</v>
      </c>
      <c r="Z554" t="s">
        <v>47</v>
      </c>
      <c r="AA554">
        <f t="shared" si="185"/>
        <v>2900</v>
      </c>
      <c r="AB554">
        <f t="shared" si="185"/>
        <v>0</v>
      </c>
      <c r="AC554">
        <f t="shared" si="185"/>
        <v>210</v>
      </c>
      <c r="AD554">
        <f t="shared" si="170"/>
        <v>3110</v>
      </c>
      <c r="AE554">
        <v>290</v>
      </c>
      <c r="AF554">
        <v>0</v>
      </c>
      <c r="AG554">
        <v>21</v>
      </c>
      <c r="AH554">
        <v>311</v>
      </c>
      <c r="AI554">
        <v>5.7333412768977459</v>
      </c>
      <c r="AJ554">
        <v>4.7004803657924166</v>
      </c>
      <c r="AK554">
        <f t="shared" si="171"/>
        <v>13.156008962990152</v>
      </c>
      <c r="AL554">
        <f t="shared" si="172"/>
        <v>8.0423780051732798</v>
      </c>
      <c r="AM554" t="e">
        <f t="shared" si="173"/>
        <v>#NUM!</v>
      </c>
      <c r="AN554">
        <f t="shared" si="174"/>
        <v>7.9724660159745655</v>
      </c>
      <c r="AO554">
        <f t="shared" si="175"/>
        <v>0.932475884244373</v>
      </c>
      <c r="AP554">
        <f t="shared" si="176"/>
        <v>0</v>
      </c>
      <c r="AQ554">
        <f t="shared" si="177"/>
        <v>6.7524115755627015E-2</v>
      </c>
      <c r="AR554" t="e">
        <f>+MATCH(O554,'[1]Return t - CEO t - NO'!B259)</f>
        <v>#N/A</v>
      </c>
    </row>
    <row r="555" spans="1:44" x14ac:dyDescent="0.25">
      <c r="A555" t="s">
        <v>156</v>
      </c>
      <c r="B555">
        <v>2022</v>
      </c>
      <c r="C555">
        <v>44926</v>
      </c>
      <c r="D555">
        <v>3580.4459999999999</v>
      </c>
      <c r="E555">
        <f t="shared" si="184"/>
        <v>3580.4459999999999</v>
      </c>
      <c r="F555">
        <f t="shared" si="168"/>
        <v>3580446</v>
      </c>
      <c r="G555">
        <f t="shared" si="169"/>
        <v>15.090997931622901</v>
      </c>
      <c r="H555">
        <v>1144</v>
      </c>
      <c r="I555">
        <v>1132.443</v>
      </c>
      <c r="J555">
        <v>-61.122999999999998</v>
      </c>
      <c r="K555">
        <v>80.998000000000005</v>
      </c>
      <c r="L555">
        <v>1.466</v>
      </c>
      <c r="M555">
        <v>3320.3270000000002</v>
      </c>
      <c r="N555">
        <v>228</v>
      </c>
      <c r="O555" t="s">
        <v>157</v>
      </c>
      <c r="P555" t="s">
        <v>50</v>
      </c>
      <c r="Q555">
        <v>2006</v>
      </c>
      <c r="R555">
        <v>2023</v>
      </c>
      <c r="S555">
        <v>17</v>
      </c>
      <c r="T555">
        <v>39031</v>
      </c>
      <c r="U555">
        <v>-5.3429195804195799E-2</v>
      </c>
      <c r="V555">
        <v>-1.7071336922830284E-2</v>
      </c>
      <c r="W555">
        <v>-1.8408729019762208E-2</v>
      </c>
      <c r="X555">
        <v>0.98989772727272729</v>
      </c>
      <c r="Y555" t="s">
        <v>51</v>
      </c>
      <c r="Z555" t="s">
        <v>47</v>
      </c>
      <c r="AA555">
        <f t="shared" si="185"/>
        <v>2890</v>
      </c>
      <c r="AB555">
        <f t="shared" si="185"/>
        <v>0</v>
      </c>
      <c r="AC555">
        <f t="shared" si="185"/>
        <v>210</v>
      </c>
      <c r="AD555">
        <f t="shared" si="170"/>
        <v>3100</v>
      </c>
      <c r="AE555">
        <v>289</v>
      </c>
      <c r="AF555">
        <v>0</v>
      </c>
      <c r="AG555">
        <v>21</v>
      </c>
      <c r="AH555">
        <v>310</v>
      </c>
      <c r="AI555">
        <v>7.2902928824465967</v>
      </c>
      <c r="AJ555">
        <v>2.8332133440562162</v>
      </c>
      <c r="AK555">
        <f t="shared" si="171"/>
        <v>15.090997931622901</v>
      </c>
      <c r="AL555">
        <f t="shared" si="172"/>
        <v>8.0391573904732372</v>
      </c>
      <c r="AM555" t="e">
        <f t="shared" si="173"/>
        <v>#NUM!</v>
      </c>
      <c r="AN555">
        <f t="shared" si="174"/>
        <v>7.9690117811064782</v>
      </c>
      <c r="AO555">
        <f t="shared" si="175"/>
        <v>0.93225806451612903</v>
      </c>
      <c r="AP555">
        <f t="shared" si="176"/>
        <v>0</v>
      </c>
      <c r="AQ555">
        <f t="shared" si="177"/>
        <v>6.7741935483870974E-2</v>
      </c>
      <c r="AR555">
        <f>+MATCH(O555,'[1]Return t - CEO t - NO'!B58)</f>
        <v>1</v>
      </c>
    </row>
    <row r="556" spans="1:44" x14ac:dyDescent="0.25">
      <c r="A556" t="s">
        <v>197</v>
      </c>
      <c r="B556">
        <v>2015</v>
      </c>
      <c r="C556">
        <v>42369</v>
      </c>
      <c r="D556">
        <v>3025.5030000000002</v>
      </c>
      <c r="E556">
        <f t="shared" si="184"/>
        <v>3025.5030000000002</v>
      </c>
      <c r="F556">
        <f t="shared" si="168"/>
        <v>3025503</v>
      </c>
      <c r="G556">
        <f t="shared" si="169"/>
        <v>14.922587916615663</v>
      </c>
      <c r="H556">
        <v>634.50699999999995</v>
      </c>
      <c r="I556">
        <v>1E-3</v>
      </c>
      <c r="J556">
        <v>-51.981999999999999</v>
      </c>
      <c r="K556">
        <v>15.071999999999999</v>
      </c>
      <c r="L556">
        <v>1.093</v>
      </c>
      <c r="M556">
        <v>3051.2429999999999</v>
      </c>
      <c r="N556">
        <v>228</v>
      </c>
      <c r="O556" t="s">
        <v>198</v>
      </c>
      <c r="P556" t="s">
        <v>50</v>
      </c>
      <c r="Q556">
        <v>1966</v>
      </c>
      <c r="R556">
        <v>2023</v>
      </c>
      <c r="S556">
        <v>57</v>
      </c>
      <c r="U556">
        <v>-8.1925022103775058E-2</v>
      </c>
      <c r="V556">
        <v>-1.7181275311906812E-2</v>
      </c>
      <c r="W556">
        <v>-1.7036335683523075E-2</v>
      </c>
      <c r="X556">
        <v>1.5760267420217588E-6</v>
      </c>
      <c r="Y556" t="s">
        <v>51</v>
      </c>
      <c r="Z556" t="s">
        <v>47</v>
      </c>
      <c r="AA556">
        <f t="shared" si="185"/>
        <v>2960</v>
      </c>
      <c r="AB556">
        <f t="shared" si="185"/>
        <v>120</v>
      </c>
      <c r="AC556">
        <f t="shared" si="185"/>
        <v>10</v>
      </c>
      <c r="AD556">
        <f t="shared" si="170"/>
        <v>3090</v>
      </c>
      <c r="AE556">
        <v>296</v>
      </c>
      <c r="AF556">
        <v>12</v>
      </c>
      <c r="AG556">
        <v>1</v>
      </c>
      <c r="AH556">
        <v>309</v>
      </c>
      <c r="AI556">
        <v>6.9966814881765389</v>
      </c>
      <c r="AJ556">
        <v>4.0430512678345503</v>
      </c>
      <c r="AK556">
        <f t="shared" si="171"/>
        <v>14.922587916615663</v>
      </c>
      <c r="AL556">
        <f t="shared" si="172"/>
        <v>8.0359263698917918</v>
      </c>
      <c r="AM556">
        <f t="shared" si="173"/>
        <v>4.7874917427820458</v>
      </c>
      <c r="AN556">
        <f t="shared" si="174"/>
        <v>7.992944547318106</v>
      </c>
      <c r="AO556">
        <f t="shared" si="175"/>
        <v>0.95792880258899671</v>
      </c>
      <c r="AP556">
        <f t="shared" si="176"/>
        <v>3.8834951456310676E-2</v>
      </c>
      <c r="AQ556">
        <f t="shared" si="177"/>
        <v>3.2362459546925568E-3</v>
      </c>
      <c r="AR556" t="e">
        <f>+MATCH(O556,'[1]Return t - CEO t - NO'!B401)</f>
        <v>#N/A</v>
      </c>
    </row>
    <row r="557" spans="1:44" x14ac:dyDescent="0.25">
      <c r="A557" t="s">
        <v>228</v>
      </c>
      <c r="B557">
        <v>2019</v>
      </c>
      <c r="C557">
        <v>43830</v>
      </c>
      <c r="D557">
        <v>17510.535</v>
      </c>
      <c r="E557">
        <f t="shared" si="184"/>
        <v>17510.535</v>
      </c>
      <c r="F557">
        <f t="shared" si="168"/>
        <v>17510535</v>
      </c>
      <c r="G557">
        <f t="shared" si="169"/>
        <v>16.678313257764433</v>
      </c>
      <c r="H557">
        <v>3257.4630000000002</v>
      </c>
      <c r="I557">
        <v>5893.6970000000001</v>
      </c>
      <c r="J557">
        <v>790.57399999999996</v>
      </c>
      <c r="K557">
        <v>802.02099999999996</v>
      </c>
      <c r="L557">
        <v>4.7E-2</v>
      </c>
      <c r="M557">
        <v>958.34100000000001</v>
      </c>
      <c r="N557">
        <v>228</v>
      </c>
      <c r="O557" t="s">
        <v>229</v>
      </c>
      <c r="P557" t="s">
        <v>50</v>
      </c>
      <c r="Q557">
        <v>2007</v>
      </c>
      <c r="R557">
        <v>2023</v>
      </c>
      <c r="S557">
        <v>16</v>
      </c>
      <c r="U557">
        <v>0.24269623323426848</v>
      </c>
      <c r="V557">
        <v>4.5148477759246075E-2</v>
      </c>
      <c r="W557">
        <v>0.82494018308723094</v>
      </c>
      <c r="X557">
        <v>1.8092905429777713</v>
      </c>
      <c r="Y557" t="s">
        <v>83</v>
      </c>
      <c r="Z557" t="s">
        <v>84</v>
      </c>
      <c r="AA557">
        <f t="shared" si="185"/>
        <v>2790</v>
      </c>
      <c r="AB557">
        <f t="shared" si="185"/>
        <v>60</v>
      </c>
      <c r="AC557">
        <f t="shared" si="185"/>
        <v>240</v>
      </c>
      <c r="AD557">
        <f t="shared" si="170"/>
        <v>3090</v>
      </c>
      <c r="AE557">
        <v>279</v>
      </c>
      <c r="AF557">
        <v>6</v>
      </c>
      <c r="AG557">
        <v>24</v>
      </c>
      <c r="AH557">
        <v>309</v>
      </c>
      <c r="AI557">
        <v>3.8501476017100584</v>
      </c>
      <c r="AJ557">
        <v>2.7725887222397811</v>
      </c>
      <c r="AK557">
        <f t="shared" si="171"/>
        <v>16.678313257764433</v>
      </c>
      <c r="AL557">
        <f t="shared" si="172"/>
        <v>8.0359263698917918</v>
      </c>
      <c r="AM557">
        <f t="shared" si="173"/>
        <v>4.0943445622221004</v>
      </c>
      <c r="AN557">
        <f t="shared" si="174"/>
        <v>7.9337968748154113</v>
      </c>
      <c r="AO557">
        <f t="shared" si="175"/>
        <v>0.90291262135922334</v>
      </c>
      <c r="AP557">
        <f t="shared" si="176"/>
        <v>1.9417475728155338E-2</v>
      </c>
      <c r="AQ557">
        <f t="shared" si="177"/>
        <v>7.7669902912621352E-2</v>
      </c>
      <c r="AR557" t="e">
        <f>+MATCH(O557,'[1]Return t - CEO t - NO'!B492)</f>
        <v>#N/A</v>
      </c>
    </row>
    <row r="558" spans="1:44" x14ac:dyDescent="0.25">
      <c r="A558" t="s">
        <v>197</v>
      </c>
      <c r="B558">
        <v>2017</v>
      </c>
      <c r="C558">
        <v>43100</v>
      </c>
      <c r="D558">
        <v>2328.4830000000002</v>
      </c>
      <c r="E558">
        <f t="shared" si="184"/>
        <v>2328.4830000000002</v>
      </c>
      <c r="F558">
        <f t="shared" si="168"/>
        <v>2328483</v>
      </c>
      <c r="G558">
        <f t="shared" si="169"/>
        <v>14.660727540540469</v>
      </c>
      <c r="H558">
        <v>456.07799999999997</v>
      </c>
      <c r="I558">
        <v>1E-3</v>
      </c>
      <c r="J558">
        <v>8.8360000000000003</v>
      </c>
      <c r="K558">
        <v>8.9260000000000002</v>
      </c>
      <c r="L558">
        <v>3.7999999999999999E-2</v>
      </c>
      <c r="M558">
        <v>211.03800000000001</v>
      </c>
      <c r="N558">
        <v>228</v>
      </c>
      <c r="O558" t="s">
        <v>198</v>
      </c>
      <c r="P558" t="s">
        <v>50</v>
      </c>
      <c r="Q558">
        <v>1966</v>
      </c>
      <c r="R558">
        <v>2023</v>
      </c>
      <c r="S558">
        <v>57</v>
      </c>
      <c r="U558">
        <v>1.9373879029464261E-2</v>
      </c>
      <c r="V558">
        <v>3.7947453341939793E-3</v>
      </c>
      <c r="W558">
        <v>4.1869236819909207E-2</v>
      </c>
      <c r="X558">
        <v>2.1926074048737278E-6</v>
      </c>
      <c r="Y558" t="s">
        <v>51</v>
      </c>
      <c r="Z558" t="s">
        <v>47</v>
      </c>
      <c r="AA558">
        <f t="shared" si="185"/>
        <v>2680</v>
      </c>
      <c r="AB558">
        <f t="shared" si="185"/>
        <v>300</v>
      </c>
      <c r="AC558">
        <f t="shared" si="185"/>
        <v>90</v>
      </c>
      <c r="AD558">
        <f t="shared" si="170"/>
        <v>3070</v>
      </c>
      <c r="AE558">
        <v>268</v>
      </c>
      <c r="AF558">
        <v>30</v>
      </c>
      <c r="AG558">
        <v>9</v>
      </c>
      <c r="AH558">
        <v>307</v>
      </c>
      <c r="AI558">
        <v>3.6375861597263857</v>
      </c>
      <c r="AJ558">
        <v>4.0430512678345503</v>
      </c>
      <c r="AK558">
        <f t="shared" si="171"/>
        <v>14.660727540540469</v>
      </c>
      <c r="AL558">
        <f t="shared" si="172"/>
        <v>8.0294328405812436</v>
      </c>
      <c r="AM558">
        <f t="shared" si="173"/>
        <v>5.7037824746562009</v>
      </c>
      <c r="AN558">
        <f t="shared" si="174"/>
        <v>7.8935720735049024</v>
      </c>
      <c r="AO558">
        <f t="shared" si="175"/>
        <v>0.87296416938110755</v>
      </c>
      <c r="AP558">
        <f t="shared" si="176"/>
        <v>9.7719869706840393E-2</v>
      </c>
      <c r="AQ558">
        <f t="shared" si="177"/>
        <v>2.9315960912052116E-2</v>
      </c>
      <c r="AR558" t="e">
        <f>+MATCH(O558,'[1]Return t - CEO t - NO'!B399)</f>
        <v>#N/A</v>
      </c>
    </row>
    <row r="559" spans="1:44" x14ac:dyDescent="0.25">
      <c r="A559" t="s">
        <v>226</v>
      </c>
      <c r="B559">
        <v>2018</v>
      </c>
      <c r="C559">
        <v>43465</v>
      </c>
      <c r="D559">
        <v>30.632999999999999</v>
      </c>
      <c r="E559">
        <f>+D559*[1]Valuta!D8</f>
        <v>266.23446630000001</v>
      </c>
      <c r="F559">
        <f t="shared" si="168"/>
        <v>266234.46630000003</v>
      </c>
      <c r="G559">
        <f t="shared" si="169"/>
        <v>12.49213265176857</v>
      </c>
      <c r="H559">
        <v>25.555</v>
      </c>
      <c r="I559">
        <v>1.0269999999999999</v>
      </c>
      <c r="J559">
        <v>2.3929999999999998</v>
      </c>
      <c r="K559">
        <v>2.5219999999999998</v>
      </c>
      <c r="L559">
        <v>0.17899999999999999</v>
      </c>
      <c r="M559">
        <v>36.185000000000002</v>
      </c>
      <c r="N559">
        <v>228</v>
      </c>
      <c r="O559" t="s">
        <v>227</v>
      </c>
      <c r="P559" t="s">
        <v>45</v>
      </c>
      <c r="Q559">
        <v>2014</v>
      </c>
      <c r="R559">
        <v>2023</v>
      </c>
      <c r="S559">
        <v>9</v>
      </c>
      <c r="U559">
        <v>9.3641166112306787E-2</v>
      </c>
      <c r="V559">
        <v>7.8118369079097694E-2</v>
      </c>
      <c r="W559">
        <v>6.6132375293629947E-2</v>
      </c>
      <c r="X559">
        <v>4.0187830170221088E-2</v>
      </c>
      <c r="Y559" t="s">
        <v>71</v>
      </c>
      <c r="Z559" t="s">
        <v>72</v>
      </c>
      <c r="AA559" s="1">
        <f>+AE559*[1]Valuta!$D$8</f>
        <v>2007.6441000000002</v>
      </c>
      <c r="AB559" s="1">
        <f>+AF559*[1]Valuta!$D$8</f>
        <v>86.911000000000001</v>
      </c>
      <c r="AC559" s="1">
        <f>+AG559*[1]Valuta!$D$8</f>
        <v>956.02100000000007</v>
      </c>
      <c r="AD559" s="1">
        <f t="shared" si="170"/>
        <v>3050.5761000000002</v>
      </c>
      <c r="AE559">
        <v>231</v>
      </c>
      <c r="AF559">
        <v>10</v>
      </c>
      <c r="AG559">
        <v>110</v>
      </c>
      <c r="AH559">
        <v>351</v>
      </c>
      <c r="AI559">
        <v>5.1873858058407549</v>
      </c>
      <c r="AJ559">
        <v>2.1972245773362196</v>
      </c>
      <c r="AK559">
        <f t="shared" si="171"/>
        <v>12.49213265176857</v>
      </c>
      <c r="AL559">
        <f t="shared" si="172"/>
        <v>8.0230857370107866</v>
      </c>
      <c r="AM559">
        <f t="shared" si="173"/>
        <v>4.4648846065389671</v>
      </c>
      <c r="AN559">
        <f t="shared" si="174"/>
        <v>7.6047172240667145</v>
      </c>
      <c r="AO559">
        <f t="shared" si="175"/>
        <v>0.65811965811965811</v>
      </c>
      <c r="AP559">
        <f t="shared" si="176"/>
        <v>2.8490028490028487E-2</v>
      </c>
      <c r="AQ559">
        <f t="shared" si="177"/>
        <v>0.31339031339031337</v>
      </c>
      <c r="AR559">
        <f>+MATCH(O559,'[1]Return t - CEO t - NO'!B14)</f>
        <v>1</v>
      </c>
    </row>
    <row r="560" spans="1:44" x14ac:dyDescent="0.25">
      <c r="A560" t="s">
        <v>73</v>
      </c>
      <c r="B560">
        <v>2018</v>
      </c>
      <c r="C560">
        <v>43465</v>
      </c>
      <c r="D560">
        <v>55985.3</v>
      </c>
      <c r="E560">
        <f t="shared" ref="E560:E565" si="186">+D560</f>
        <v>55985.3</v>
      </c>
      <c r="F560">
        <f t="shared" si="168"/>
        <v>55985300</v>
      </c>
      <c r="G560">
        <f t="shared" si="169"/>
        <v>17.840599714240266</v>
      </c>
      <c r="H560">
        <v>1687.2</v>
      </c>
      <c r="I560">
        <v>22530</v>
      </c>
      <c r="J560">
        <v>-4080.2</v>
      </c>
      <c r="K560">
        <v>-2460.3000000000002</v>
      </c>
      <c r="L560">
        <v>10.215</v>
      </c>
      <c r="M560">
        <v>40265.5</v>
      </c>
      <c r="N560">
        <v>228</v>
      </c>
      <c r="O560" t="s">
        <v>74</v>
      </c>
      <c r="P560" t="s">
        <v>50</v>
      </c>
      <c r="Q560">
        <v>1993</v>
      </c>
      <c r="R560">
        <v>2023</v>
      </c>
      <c r="S560">
        <v>30</v>
      </c>
      <c r="U560">
        <v>-2.4183262209577996</v>
      </c>
      <c r="V560">
        <v>-7.2879845245091113E-2</v>
      </c>
      <c r="W560">
        <v>-0.10133240615415182</v>
      </c>
      <c r="X560">
        <v>13.35348506401138</v>
      </c>
      <c r="Y560" t="s">
        <v>46</v>
      </c>
      <c r="Z560" t="s">
        <v>47</v>
      </c>
      <c r="AA560">
        <f t="shared" ref="AA560:AC565" si="187">+AE560*10</f>
        <v>2800</v>
      </c>
      <c r="AB560">
        <f t="shared" si="187"/>
        <v>0</v>
      </c>
      <c r="AC560">
        <f t="shared" si="187"/>
        <v>230</v>
      </c>
      <c r="AD560">
        <f t="shared" si="170"/>
        <v>3030</v>
      </c>
      <c r="AE560">
        <v>280</v>
      </c>
      <c r="AF560">
        <v>0</v>
      </c>
      <c r="AG560">
        <v>23</v>
      </c>
      <c r="AH560">
        <v>303</v>
      </c>
      <c r="AI560">
        <v>9.2316125072517217</v>
      </c>
      <c r="AJ560">
        <v>3.4011973816621555</v>
      </c>
      <c r="AK560">
        <f t="shared" si="171"/>
        <v>17.840599714240266</v>
      </c>
      <c r="AL560">
        <f t="shared" si="172"/>
        <v>8.0163178985034147</v>
      </c>
      <c r="AM560" t="e">
        <f t="shared" si="173"/>
        <v>#NUM!</v>
      </c>
      <c r="AN560">
        <f t="shared" si="174"/>
        <v>7.9373746961632952</v>
      </c>
      <c r="AO560">
        <f t="shared" si="175"/>
        <v>0.92409240924092406</v>
      </c>
      <c r="AP560">
        <f t="shared" si="176"/>
        <v>0</v>
      </c>
      <c r="AQ560">
        <f t="shared" si="177"/>
        <v>7.590759075907591E-2</v>
      </c>
      <c r="AR560" t="e">
        <f>+MATCH(O560,'[1]Return t - CEO t - NO'!B430)</f>
        <v>#N/A</v>
      </c>
    </row>
    <row r="561" spans="1:44" x14ac:dyDescent="0.25">
      <c r="A561" t="s">
        <v>234</v>
      </c>
      <c r="B561">
        <v>2015</v>
      </c>
      <c r="C561">
        <v>42369</v>
      </c>
      <c r="D561">
        <v>675.351</v>
      </c>
      <c r="E561">
        <f t="shared" si="186"/>
        <v>675.351</v>
      </c>
      <c r="F561">
        <f t="shared" si="168"/>
        <v>675351</v>
      </c>
      <c r="G561">
        <f t="shared" si="169"/>
        <v>13.422987834701518</v>
      </c>
      <c r="H561">
        <v>297.29700000000003</v>
      </c>
      <c r="I561">
        <v>37.186</v>
      </c>
      <c r="J561">
        <v>58.677</v>
      </c>
      <c r="K561">
        <v>90.578999999999994</v>
      </c>
      <c r="L561">
        <v>0.57999999999999996</v>
      </c>
      <c r="M561">
        <v>1146.1479999999999</v>
      </c>
      <c r="N561">
        <v>228</v>
      </c>
      <c r="O561" t="s">
        <v>235</v>
      </c>
      <c r="P561" t="s">
        <v>50</v>
      </c>
      <c r="Q561">
        <v>2000</v>
      </c>
      <c r="R561">
        <v>2023</v>
      </c>
      <c r="S561">
        <v>23</v>
      </c>
      <c r="U561">
        <v>0.19736828827737918</v>
      </c>
      <c r="V561">
        <v>8.6883709360021683E-2</v>
      </c>
      <c r="W561">
        <v>5.1194959115227708E-2</v>
      </c>
      <c r="X561">
        <v>0.1250803068984887</v>
      </c>
      <c r="Y561" t="s">
        <v>98</v>
      </c>
      <c r="Z561" t="s">
        <v>68</v>
      </c>
      <c r="AA561">
        <f t="shared" si="187"/>
        <v>2140</v>
      </c>
      <c r="AB561">
        <f t="shared" si="187"/>
        <v>770</v>
      </c>
      <c r="AC561">
        <f t="shared" si="187"/>
        <v>100</v>
      </c>
      <c r="AD561">
        <f t="shared" si="170"/>
        <v>3010</v>
      </c>
      <c r="AE561">
        <v>214</v>
      </c>
      <c r="AF561">
        <v>77</v>
      </c>
      <c r="AG561">
        <v>10</v>
      </c>
      <c r="AH561">
        <v>301</v>
      </c>
      <c r="AI561">
        <v>6.363028103540465</v>
      </c>
      <c r="AJ561">
        <v>3.1354942159291497</v>
      </c>
      <c r="AK561">
        <f t="shared" si="171"/>
        <v>13.422987834701518</v>
      </c>
      <c r="AL561">
        <f t="shared" si="172"/>
        <v>8.0096953577429222</v>
      </c>
      <c r="AM561">
        <f t="shared" si="173"/>
        <v>6.6463905148477291</v>
      </c>
      <c r="AN561">
        <f t="shared" si="174"/>
        <v>7.6685611080158971</v>
      </c>
      <c r="AO561">
        <f t="shared" si="175"/>
        <v>0.71096345514950166</v>
      </c>
      <c r="AP561">
        <f t="shared" si="176"/>
        <v>0.2558139534883721</v>
      </c>
      <c r="AQ561">
        <f t="shared" si="177"/>
        <v>3.3222591362126248E-2</v>
      </c>
      <c r="AR561" t="e">
        <f>+MATCH(O561,'[1]Return t - CEO t - NO'!B640)</f>
        <v>#N/A</v>
      </c>
    </row>
    <row r="562" spans="1:44" x14ac:dyDescent="0.25">
      <c r="A562" t="s">
        <v>244</v>
      </c>
      <c r="B562">
        <v>2020</v>
      </c>
      <c r="C562">
        <v>44196</v>
      </c>
      <c r="D562">
        <v>709.7</v>
      </c>
      <c r="E562">
        <f t="shared" si="186"/>
        <v>709.7</v>
      </c>
      <c r="F562">
        <f t="shared" si="168"/>
        <v>709700</v>
      </c>
      <c r="G562">
        <f t="shared" si="169"/>
        <v>13.472597624513075</v>
      </c>
      <c r="H562">
        <v>320</v>
      </c>
      <c r="I562">
        <v>124.8</v>
      </c>
      <c r="J562">
        <v>25.7</v>
      </c>
      <c r="K562">
        <v>38.799999999999997</v>
      </c>
      <c r="L562">
        <v>0.128</v>
      </c>
      <c r="M562">
        <v>459.8</v>
      </c>
      <c r="N562">
        <v>228</v>
      </c>
      <c r="O562" t="s">
        <v>245</v>
      </c>
      <c r="P562" t="s">
        <v>50</v>
      </c>
      <c r="Q562">
        <v>2011</v>
      </c>
      <c r="R562">
        <v>2023</v>
      </c>
      <c r="S562">
        <v>12</v>
      </c>
      <c r="U562">
        <v>8.0312499999999995E-2</v>
      </c>
      <c r="V562">
        <v>3.6212484148231645E-2</v>
      </c>
      <c r="W562">
        <v>5.5893866898651584E-2</v>
      </c>
      <c r="X562">
        <v>0.39</v>
      </c>
      <c r="Y562" t="s">
        <v>205</v>
      </c>
      <c r="Z562" t="s">
        <v>47</v>
      </c>
      <c r="AA562">
        <f t="shared" si="187"/>
        <v>2430</v>
      </c>
      <c r="AB562">
        <f t="shared" si="187"/>
        <v>200</v>
      </c>
      <c r="AC562">
        <f t="shared" si="187"/>
        <v>380</v>
      </c>
      <c r="AD562">
        <f t="shared" si="170"/>
        <v>3010</v>
      </c>
      <c r="AE562">
        <v>243</v>
      </c>
      <c r="AF562">
        <v>20</v>
      </c>
      <c r="AG562">
        <v>38</v>
      </c>
      <c r="AH562">
        <v>301</v>
      </c>
      <c r="AI562">
        <v>4.8520302639196169</v>
      </c>
      <c r="AJ562">
        <v>2.4849066497880004</v>
      </c>
      <c r="AK562">
        <f t="shared" si="171"/>
        <v>13.472597624513075</v>
      </c>
      <c r="AL562">
        <f t="shared" si="172"/>
        <v>8.0096953577429222</v>
      </c>
      <c r="AM562">
        <f t="shared" si="173"/>
        <v>5.2983173665480363</v>
      </c>
      <c r="AN562">
        <f t="shared" si="174"/>
        <v>7.7956465363345941</v>
      </c>
      <c r="AO562">
        <f t="shared" si="175"/>
        <v>0.80730897009966773</v>
      </c>
      <c r="AP562">
        <f t="shared" si="176"/>
        <v>6.6445182724252497E-2</v>
      </c>
      <c r="AQ562">
        <f t="shared" si="177"/>
        <v>0.12624584717607973</v>
      </c>
      <c r="AR562" t="e">
        <f>+MATCH(O562,'[1]Return t - CEO t - NO'!B675)</f>
        <v>#N/A</v>
      </c>
    </row>
    <row r="563" spans="1:44" x14ac:dyDescent="0.25">
      <c r="A563" t="s">
        <v>244</v>
      </c>
      <c r="B563">
        <v>2022</v>
      </c>
      <c r="C563">
        <v>44926</v>
      </c>
      <c r="D563">
        <v>1452.4</v>
      </c>
      <c r="E563">
        <f t="shared" si="186"/>
        <v>1452.4</v>
      </c>
      <c r="F563">
        <f t="shared" si="168"/>
        <v>1452400</v>
      </c>
      <c r="G563">
        <f t="shared" si="169"/>
        <v>14.188727918522318</v>
      </c>
      <c r="H563">
        <v>529.5</v>
      </c>
      <c r="I563">
        <v>218.2</v>
      </c>
      <c r="J563">
        <v>60.7</v>
      </c>
      <c r="K563">
        <v>83.4</v>
      </c>
      <c r="L563">
        <v>0.24399999999999999</v>
      </c>
      <c r="M563">
        <v>782.8</v>
      </c>
      <c r="N563">
        <v>228</v>
      </c>
      <c r="O563" t="s">
        <v>245</v>
      </c>
      <c r="P563" t="s">
        <v>50</v>
      </c>
      <c r="Q563">
        <v>2011</v>
      </c>
      <c r="R563">
        <v>2023</v>
      </c>
      <c r="S563">
        <v>12</v>
      </c>
      <c r="U563">
        <v>0.11463644948064212</v>
      </c>
      <c r="V563">
        <v>4.1792894519416139E-2</v>
      </c>
      <c r="W563">
        <v>7.7542156361778233E-2</v>
      </c>
      <c r="X563">
        <v>0.41208687440982056</v>
      </c>
      <c r="Y563" t="s">
        <v>205</v>
      </c>
      <c r="Z563" t="s">
        <v>47</v>
      </c>
      <c r="AA563">
        <f t="shared" si="187"/>
        <v>2700</v>
      </c>
      <c r="AB563">
        <f t="shared" si="187"/>
        <v>0</v>
      </c>
      <c r="AC563">
        <f t="shared" si="187"/>
        <v>300</v>
      </c>
      <c r="AD563">
        <f t="shared" si="170"/>
        <v>3000</v>
      </c>
      <c r="AE563">
        <v>270</v>
      </c>
      <c r="AF563">
        <v>0</v>
      </c>
      <c r="AG563">
        <v>30</v>
      </c>
      <c r="AH563">
        <v>300</v>
      </c>
      <c r="AI563">
        <v>5.4971682252932021</v>
      </c>
      <c r="AJ563">
        <v>2.4849066497880004</v>
      </c>
      <c r="AK563">
        <f t="shared" si="171"/>
        <v>14.188727918522318</v>
      </c>
      <c r="AL563">
        <f t="shared" si="172"/>
        <v>8.0063675676502459</v>
      </c>
      <c r="AM563" t="e">
        <f t="shared" si="173"/>
        <v>#NUM!</v>
      </c>
      <c r="AN563">
        <f t="shared" si="174"/>
        <v>7.90100705199242</v>
      </c>
      <c r="AO563">
        <f t="shared" si="175"/>
        <v>0.9</v>
      </c>
      <c r="AP563">
        <f t="shared" si="176"/>
        <v>0</v>
      </c>
      <c r="AQ563">
        <f t="shared" si="177"/>
        <v>0.1</v>
      </c>
      <c r="AR563" t="e">
        <f>+MATCH(O563,'[1]Return t - CEO t - NO'!B673)</f>
        <v>#N/A</v>
      </c>
    </row>
    <row r="564" spans="1:44" x14ac:dyDescent="0.25">
      <c r="A564" t="s">
        <v>185</v>
      </c>
      <c r="B564">
        <v>2019</v>
      </c>
      <c r="C564">
        <v>43830</v>
      </c>
      <c r="D564">
        <v>3465.223</v>
      </c>
      <c r="E564">
        <f t="shared" si="186"/>
        <v>3465.223</v>
      </c>
      <c r="F564">
        <f t="shared" si="168"/>
        <v>3465223</v>
      </c>
      <c r="G564">
        <f t="shared" si="169"/>
        <v>15.058287546399621</v>
      </c>
      <c r="H564">
        <v>1150.162</v>
      </c>
      <c r="I564">
        <v>1079.346</v>
      </c>
      <c r="J564">
        <v>311.71100000000001</v>
      </c>
      <c r="K564">
        <v>576.68600000000004</v>
      </c>
      <c r="L564">
        <v>1.0329999999999999</v>
      </c>
      <c r="M564">
        <v>2342.1799999999998</v>
      </c>
      <c r="N564">
        <v>228</v>
      </c>
      <c r="O564" t="s">
        <v>186</v>
      </c>
      <c r="P564" t="s">
        <v>50</v>
      </c>
      <c r="Q564">
        <v>1937</v>
      </c>
      <c r="R564">
        <v>2023</v>
      </c>
      <c r="S564">
        <v>86</v>
      </c>
      <c r="U564">
        <v>0.27101486573195777</v>
      </c>
      <c r="V564">
        <v>8.9954095306420401E-2</v>
      </c>
      <c r="W564">
        <v>0.13308584310343358</v>
      </c>
      <c r="X564">
        <v>0.9384295429687296</v>
      </c>
      <c r="Y564" t="s">
        <v>178</v>
      </c>
      <c r="Z564" t="s">
        <v>64</v>
      </c>
      <c r="AA564">
        <f t="shared" si="187"/>
        <v>2550</v>
      </c>
      <c r="AB564">
        <f t="shared" si="187"/>
        <v>180</v>
      </c>
      <c r="AC564">
        <f t="shared" si="187"/>
        <v>250</v>
      </c>
      <c r="AD564">
        <f t="shared" si="170"/>
        <v>2980</v>
      </c>
      <c r="AE564">
        <v>255</v>
      </c>
      <c r="AF564">
        <v>18</v>
      </c>
      <c r="AG564">
        <v>25</v>
      </c>
      <c r="AH564">
        <v>298</v>
      </c>
      <c r="AI564">
        <v>6.9402224691196386</v>
      </c>
      <c r="AJ564">
        <v>4.4543472962535073</v>
      </c>
      <c r="AK564">
        <f t="shared" si="171"/>
        <v>15.058287546399621</v>
      </c>
      <c r="AL564">
        <f t="shared" si="172"/>
        <v>7.9996785794994505</v>
      </c>
      <c r="AM564">
        <f t="shared" si="173"/>
        <v>5.1929568508902104</v>
      </c>
      <c r="AN564">
        <f t="shared" si="174"/>
        <v>7.8438486381524717</v>
      </c>
      <c r="AO564">
        <f t="shared" si="175"/>
        <v>0.85570469798657722</v>
      </c>
      <c r="AP564">
        <f t="shared" si="176"/>
        <v>6.0402684563758392E-2</v>
      </c>
      <c r="AQ564">
        <f t="shared" si="177"/>
        <v>8.3892617449664433E-2</v>
      </c>
      <c r="AR564" t="e">
        <f>+MATCH(O564,'[1]Return t - CEO t - NO'!B325)</f>
        <v>#N/A</v>
      </c>
    </row>
    <row r="565" spans="1:44" x14ac:dyDescent="0.25">
      <c r="A565" t="s">
        <v>156</v>
      </c>
      <c r="B565">
        <v>2021</v>
      </c>
      <c r="C565">
        <v>44561</v>
      </c>
      <c r="D565">
        <v>3445.5459999999998</v>
      </c>
      <c r="E565">
        <f t="shared" si="186"/>
        <v>3445.5459999999998</v>
      </c>
      <c r="F565">
        <f t="shared" si="168"/>
        <v>3445546</v>
      </c>
      <c r="G565">
        <f t="shared" si="169"/>
        <v>15.052592940437631</v>
      </c>
      <c r="H565">
        <v>1296.885</v>
      </c>
      <c r="I565">
        <v>882.82299999999998</v>
      </c>
      <c r="J565">
        <v>59.774999999999999</v>
      </c>
      <c r="K565">
        <v>218.34399999999999</v>
      </c>
      <c r="L565">
        <v>1.4139999999999999</v>
      </c>
      <c r="M565">
        <v>3111.5659999999998</v>
      </c>
      <c r="N565">
        <v>228</v>
      </c>
      <c r="O565" t="s">
        <v>157</v>
      </c>
      <c r="P565" t="s">
        <v>50</v>
      </c>
      <c r="Q565">
        <v>2006</v>
      </c>
      <c r="R565">
        <v>2023</v>
      </c>
      <c r="S565">
        <v>17</v>
      </c>
      <c r="T565">
        <v>39031</v>
      </c>
      <c r="U565">
        <v>4.6091210862952384E-2</v>
      </c>
      <c r="V565">
        <v>1.7348484100923336E-2</v>
      </c>
      <c r="W565">
        <v>1.9210583995325829E-2</v>
      </c>
      <c r="X565">
        <v>0.68072573898225364</v>
      </c>
      <c r="Y565" t="s">
        <v>51</v>
      </c>
      <c r="Z565" t="s">
        <v>47</v>
      </c>
      <c r="AA565">
        <f t="shared" si="187"/>
        <v>2780</v>
      </c>
      <c r="AB565">
        <f t="shared" si="187"/>
        <v>0</v>
      </c>
      <c r="AC565">
        <f t="shared" si="187"/>
        <v>190</v>
      </c>
      <c r="AD565">
        <f t="shared" si="170"/>
        <v>2970</v>
      </c>
      <c r="AE565">
        <v>278</v>
      </c>
      <c r="AF565">
        <v>0</v>
      </c>
      <c r="AG565">
        <v>19</v>
      </c>
      <c r="AH565">
        <v>297</v>
      </c>
      <c r="AI565">
        <v>7.2541778464565176</v>
      </c>
      <c r="AJ565">
        <v>2.8332133440562162</v>
      </c>
      <c r="AK565">
        <f t="shared" si="171"/>
        <v>15.052592940437631</v>
      </c>
      <c r="AL565">
        <f t="shared" si="172"/>
        <v>7.9963172317967457</v>
      </c>
      <c r="AM565" t="e">
        <f t="shared" si="173"/>
        <v>#NUM!</v>
      </c>
      <c r="AN565">
        <f t="shared" si="174"/>
        <v>7.9302062066846828</v>
      </c>
      <c r="AO565">
        <f t="shared" si="175"/>
        <v>0.93602693602693599</v>
      </c>
      <c r="AP565">
        <f t="shared" si="176"/>
        <v>0</v>
      </c>
      <c r="AQ565">
        <f t="shared" si="177"/>
        <v>6.3973063973063973E-2</v>
      </c>
      <c r="AR565">
        <f>+MATCH(O565,'[1]Return t - CEO t - NO'!B59)</f>
        <v>1</v>
      </c>
    </row>
    <row r="566" spans="1:44" x14ac:dyDescent="0.25">
      <c r="A566" t="s">
        <v>218</v>
      </c>
      <c r="B566">
        <v>2019</v>
      </c>
      <c r="C566">
        <v>43830</v>
      </c>
      <c r="D566">
        <v>105.545</v>
      </c>
      <c r="E566">
        <f>+D566*[1]Valuta!$D$9</f>
        <v>930.65359200000012</v>
      </c>
      <c r="F566">
        <f t="shared" si="168"/>
        <v>930653.59200000006</v>
      </c>
      <c r="G566">
        <f t="shared" si="169"/>
        <v>13.743642405387005</v>
      </c>
      <c r="H566">
        <v>15.971</v>
      </c>
      <c r="I566">
        <v>39.177999999999997</v>
      </c>
      <c r="J566">
        <v>22.678000000000001</v>
      </c>
      <c r="K566">
        <v>49.892000000000003</v>
      </c>
      <c r="L566">
        <v>0.13100000000000001</v>
      </c>
      <c r="M566">
        <v>80.569999999999993</v>
      </c>
      <c r="N566">
        <v>228</v>
      </c>
      <c r="O566" t="s">
        <v>219</v>
      </c>
      <c r="P566" t="s">
        <v>45</v>
      </c>
      <c r="Q566">
        <v>2002</v>
      </c>
      <c r="R566">
        <v>2023</v>
      </c>
      <c r="S566">
        <v>21</v>
      </c>
      <c r="T566">
        <v>39171</v>
      </c>
      <c r="U566">
        <v>1.4199486569407052</v>
      </c>
      <c r="V566">
        <v>0.2148656970960254</v>
      </c>
      <c r="W566">
        <v>0.28146952960158872</v>
      </c>
      <c r="X566">
        <v>2.4530711915346566</v>
      </c>
      <c r="Y566" t="s">
        <v>71</v>
      </c>
      <c r="Z566" t="s">
        <v>72</v>
      </c>
      <c r="AA566" s="1">
        <f>+AE566*[1]Valuta!$D$9</f>
        <v>2645.28</v>
      </c>
      <c r="AB566" s="1">
        <f>+AF566*[1]Valuta!$D$9</f>
        <v>0</v>
      </c>
      <c r="AC566" s="1">
        <f>+AG566*[1]Valuta!$D$9</f>
        <v>308.61600000000004</v>
      </c>
      <c r="AD566" s="1">
        <f t="shared" si="170"/>
        <v>2953.8960000000002</v>
      </c>
      <c r="AE566">
        <v>300</v>
      </c>
      <c r="AF566">
        <v>0</v>
      </c>
      <c r="AG566">
        <v>35</v>
      </c>
      <c r="AH566">
        <v>335</v>
      </c>
      <c r="AI566">
        <v>4.8751973232011512</v>
      </c>
      <c r="AJ566">
        <v>3.044522437723423</v>
      </c>
      <c r="AK566">
        <f t="shared" si="171"/>
        <v>13.743642405387005</v>
      </c>
      <c r="AL566">
        <f t="shared" si="172"/>
        <v>7.9908802559719003</v>
      </c>
      <c r="AM566" t="e">
        <f t="shared" si="173"/>
        <v>#NUM!</v>
      </c>
      <c r="AN566">
        <f t="shared" si="174"/>
        <v>7.880532198803035</v>
      </c>
      <c r="AO566">
        <f t="shared" si="175"/>
        <v>0.89552238805970152</v>
      </c>
      <c r="AP566">
        <f t="shared" si="176"/>
        <v>0</v>
      </c>
      <c r="AQ566">
        <f t="shared" si="177"/>
        <v>0.10447761194029852</v>
      </c>
      <c r="AR566" t="e">
        <f>+MATCH(O566,'[1]Return t - CEO t - NO'!B205)</f>
        <v>#N/A</v>
      </c>
    </row>
    <row r="567" spans="1:44" x14ac:dyDescent="0.25">
      <c r="A567" t="s">
        <v>166</v>
      </c>
      <c r="B567">
        <v>2015</v>
      </c>
      <c r="C567">
        <v>42369</v>
      </c>
      <c r="D567">
        <v>218.43600000000001</v>
      </c>
      <c r="E567">
        <f>+D567</f>
        <v>218.43600000000001</v>
      </c>
      <c r="F567">
        <f t="shared" si="168"/>
        <v>218436</v>
      </c>
      <c r="G567">
        <f t="shared" si="169"/>
        <v>12.2942483444339</v>
      </c>
      <c r="H567">
        <v>156.16399999999999</v>
      </c>
      <c r="I567">
        <v>5.6260000000000003</v>
      </c>
      <c r="J567">
        <v>53.005000000000003</v>
      </c>
      <c r="K567">
        <v>57.762</v>
      </c>
      <c r="L567">
        <v>8.5999999999999993E-2</v>
      </c>
      <c r="M567">
        <v>249.97</v>
      </c>
      <c r="N567">
        <v>228</v>
      </c>
      <c r="O567" t="s">
        <v>167</v>
      </c>
      <c r="P567" t="s">
        <v>50</v>
      </c>
      <c r="Q567">
        <v>1984</v>
      </c>
      <c r="R567">
        <v>2023</v>
      </c>
      <c r="S567">
        <v>39</v>
      </c>
      <c r="U567">
        <v>0.33941881611639052</v>
      </c>
      <c r="V567">
        <v>0.24265688805874491</v>
      </c>
      <c r="W567">
        <v>0.21204544545345441</v>
      </c>
      <c r="X567">
        <v>3.602622883635153E-2</v>
      </c>
      <c r="Y567" t="s">
        <v>168</v>
      </c>
      <c r="Z567" t="s">
        <v>129</v>
      </c>
      <c r="AA567">
        <f>+AE567*10</f>
        <v>1880</v>
      </c>
      <c r="AB567">
        <f>+AF567*10</f>
        <v>990</v>
      </c>
      <c r="AC567">
        <f>+AG567*10</f>
        <v>80</v>
      </c>
      <c r="AD567">
        <f t="shared" si="170"/>
        <v>2950</v>
      </c>
      <c r="AE567">
        <v>188</v>
      </c>
      <c r="AF567">
        <v>99</v>
      </c>
      <c r="AG567">
        <v>8</v>
      </c>
      <c r="AH567">
        <v>295</v>
      </c>
      <c r="AI567">
        <v>4.4543472962535073</v>
      </c>
      <c r="AJ567">
        <v>3.6635616461296463</v>
      </c>
      <c r="AK567">
        <f t="shared" si="171"/>
        <v>12.2942483444339</v>
      </c>
      <c r="AL567">
        <f t="shared" si="172"/>
        <v>7.9895604493338652</v>
      </c>
      <c r="AM567">
        <f t="shared" si="173"/>
        <v>6.8977049431286357</v>
      </c>
      <c r="AN567">
        <f t="shared" si="174"/>
        <v>7.5390270558239951</v>
      </c>
      <c r="AO567">
        <f t="shared" si="175"/>
        <v>0.63728813559322028</v>
      </c>
      <c r="AP567">
        <f t="shared" si="176"/>
        <v>0.33559322033898303</v>
      </c>
      <c r="AQ567">
        <f t="shared" si="177"/>
        <v>2.7118644067796609E-2</v>
      </c>
      <c r="AR567" t="e">
        <f>+MATCH(O567,'[1]Return t - CEO t - NO'!B361)</f>
        <v>#N/A</v>
      </c>
    </row>
    <row r="568" spans="1:44" x14ac:dyDescent="0.25">
      <c r="A568" t="s">
        <v>242</v>
      </c>
      <c r="B568">
        <v>2015</v>
      </c>
      <c r="C568">
        <v>42369</v>
      </c>
      <c r="D568">
        <v>101.072</v>
      </c>
      <c r="E568">
        <f>+D568*[1]Valuta!$D$5</f>
        <v>889.29209920000005</v>
      </c>
      <c r="F568">
        <f t="shared" si="168"/>
        <v>889292.09920000006</v>
      </c>
      <c r="G568">
        <f t="shared" si="169"/>
        <v>13.698181031057251</v>
      </c>
      <c r="H568">
        <v>86.260999999999996</v>
      </c>
      <c r="I568">
        <v>1</v>
      </c>
      <c r="J568">
        <v>-18.488</v>
      </c>
      <c r="K568">
        <v>-16.143999999999998</v>
      </c>
      <c r="L568">
        <v>4.1000000000000002E-2</v>
      </c>
      <c r="M568">
        <v>53.28</v>
      </c>
      <c r="N568">
        <v>228</v>
      </c>
      <c r="O568" t="s">
        <v>243</v>
      </c>
      <c r="P568" t="s">
        <v>45</v>
      </c>
      <c r="Q568">
        <v>1990</v>
      </c>
      <c r="R568">
        <v>2023</v>
      </c>
      <c r="S568">
        <v>33</v>
      </c>
      <c r="T568">
        <v>38660</v>
      </c>
      <c r="U568">
        <v>-0.21432628882113586</v>
      </c>
      <c r="V568">
        <v>-0.18291910717112553</v>
      </c>
      <c r="W568">
        <v>-0.34699699699699699</v>
      </c>
      <c r="X568">
        <v>1.1592724406162692E-2</v>
      </c>
      <c r="Y568" t="s">
        <v>128</v>
      </c>
      <c r="Z568" t="s">
        <v>129</v>
      </c>
      <c r="AA568" s="1">
        <f>+AE568*[1]Valuta!$D$5</f>
        <v>2419.6150000000002</v>
      </c>
      <c r="AB568" s="1">
        <f>+AF568*[1]Valuta!$D$5</f>
        <v>360.74260000000004</v>
      </c>
      <c r="AC568" s="1">
        <f>+AG568*[1]Valuta!$D$5</f>
        <v>167.17340000000002</v>
      </c>
      <c r="AD568" s="1">
        <f t="shared" si="170"/>
        <v>2947.5310000000004</v>
      </c>
      <c r="AE568">
        <v>275</v>
      </c>
      <c r="AF568">
        <v>41</v>
      </c>
      <c r="AG568">
        <v>19</v>
      </c>
      <c r="AH568">
        <v>335</v>
      </c>
      <c r="AI568">
        <v>3.713572066704308</v>
      </c>
      <c r="AJ568">
        <v>3.4965075614664802</v>
      </c>
      <c r="AK568">
        <f t="shared" si="171"/>
        <v>13.698181031057251</v>
      </c>
      <c r="AL568">
        <f t="shared" si="172"/>
        <v>7.9887231497438354</v>
      </c>
      <c r="AM568">
        <f t="shared" si="173"/>
        <v>5.8881646846230771</v>
      </c>
      <c r="AN568">
        <f t="shared" si="174"/>
        <v>7.7913637155853399</v>
      </c>
      <c r="AO568">
        <f t="shared" si="175"/>
        <v>0.82089552238805963</v>
      </c>
      <c r="AP568">
        <f t="shared" si="176"/>
        <v>0.12238805970149254</v>
      </c>
      <c r="AQ568">
        <f t="shared" si="177"/>
        <v>5.6716417910447757E-2</v>
      </c>
      <c r="AR568">
        <f>+MATCH(O568,'[1]Return t - CEO t - NO'!B81)</f>
        <v>1</v>
      </c>
    </row>
    <row r="569" spans="1:44" x14ac:dyDescent="0.25">
      <c r="A569" t="s">
        <v>246</v>
      </c>
      <c r="B569">
        <v>2020</v>
      </c>
      <c r="C569">
        <v>44196</v>
      </c>
      <c r="D569">
        <v>2318.056</v>
      </c>
      <c r="E569">
        <f t="shared" ref="E569:E581" si="188">+D569</f>
        <v>2318.056</v>
      </c>
      <c r="F569">
        <f t="shared" si="168"/>
        <v>2318056</v>
      </c>
      <c r="G569">
        <f t="shared" si="169"/>
        <v>14.656239461347566</v>
      </c>
      <c r="H569">
        <v>137.13900000000001</v>
      </c>
      <c r="I569">
        <v>1965.69</v>
      </c>
      <c r="J569">
        <v>-177.17099999999999</v>
      </c>
      <c r="K569">
        <v>173.58</v>
      </c>
      <c r="L569">
        <v>0.36199999999999999</v>
      </c>
      <c r="M569">
        <v>663.68299999999999</v>
      </c>
      <c r="N569">
        <v>228</v>
      </c>
      <c r="O569" t="s">
        <v>247</v>
      </c>
      <c r="P569" t="s">
        <v>50</v>
      </c>
      <c r="Q569">
        <v>2003</v>
      </c>
      <c r="R569">
        <v>2023</v>
      </c>
      <c r="S569">
        <v>20</v>
      </c>
      <c r="U569">
        <v>-1.2919082099184038</v>
      </c>
      <c r="V569">
        <v>-7.6430854129494713E-2</v>
      </c>
      <c r="W569">
        <v>-0.2669512402758546</v>
      </c>
      <c r="X569">
        <v>14.333559381357601</v>
      </c>
      <c r="Y569" t="s">
        <v>71</v>
      </c>
      <c r="Z569" t="s">
        <v>72</v>
      </c>
      <c r="AA569">
        <f t="shared" ref="AA569:AC581" si="189">+AE569*10</f>
        <v>2480</v>
      </c>
      <c r="AB569">
        <f t="shared" si="189"/>
        <v>0</v>
      </c>
      <c r="AC569">
        <f t="shared" si="189"/>
        <v>460</v>
      </c>
      <c r="AD569">
        <f t="shared" si="170"/>
        <v>2940</v>
      </c>
      <c r="AE569">
        <v>248</v>
      </c>
      <c r="AF569">
        <v>0</v>
      </c>
      <c r="AG569">
        <v>46</v>
      </c>
      <c r="AH569">
        <v>294</v>
      </c>
      <c r="AI569">
        <v>5.8916442118257715</v>
      </c>
      <c r="AJ569">
        <v>2.9957322735539909</v>
      </c>
      <c r="AK569">
        <f t="shared" si="171"/>
        <v>14.656239461347566</v>
      </c>
      <c r="AL569">
        <f t="shared" si="172"/>
        <v>7.9861648603327273</v>
      </c>
      <c r="AM569" t="e">
        <f t="shared" si="173"/>
        <v>#NUM!</v>
      </c>
      <c r="AN569">
        <f t="shared" si="174"/>
        <v>7.8160138391590275</v>
      </c>
      <c r="AO569">
        <f t="shared" si="175"/>
        <v>0.84353741496598644</v>
      </c>
      <c r="AP569">
        <f t="shared" si="176"/>
        <v>0</v>
      </c>
      <c r="AQ569">
        <f t="shared" si="177"/>
        <v>0.15646258503401361</v>
      </c>
      <c r="AR569" t="e">
        <f>+MATCH(O569,'[1]Return t - CEO t - NO'!B284)</f>
        <v>#N/A</v>
      </c>
    </row>
    <row r="570" spans="1:44" x14ac:dyDescent="0.25">
      <c r="A570" t="s">
        <v>220</v>
      </c>
      <c r="B570">
        <v>2017</v>
      </c>
      <c r="C570">
        <v>43100</v>
      </c>
      <c r="D570">
        <v>247.274</v>
      </c>
      <c r="E570">
        <f t="shared" si="188"/>
        <v>247.274</v>
      </c>
      <c r="F570">
        <f t="shared" si="168"/>
        <v>247274</v>
      </c>
      <c r="G570">
        <f t="shared" si="169"/>
        <v>12.418252312519387</v>
      </c>
      <c r="H570">
        <v>96.7</v>
      </c>
      <c r="I570">
        <v>1E-3</v>
      </c>
      <c r="J570">
        <v>-4.7469999999999999</v>
      </c>
      <c r="K570">
        <v>7.0090000000000003</v>
      </c>
      <c r="L570">
        <v>2.4E-2</v>
      </c>
      <c r="M570">
        <v>257.92099999999999</v>
      </c>
      <c r="N570">
        <v>228</v>
      </c>
      <c r="O570" t="s">
        <v>221</v>
      </c>
      <c r="P570" t="s">
        <v>50</v>
      </c>
      <c r="Q570">
        <v>2002</v>
      </c>
      <c r="R570">
        <v>2023</v>
      </c>
      <c r="S570">
        <v>21</v>
      </c>
      <c r="U570">
        <v>-4.9089968976215093E-2</v>
      </c>
      <c r="V570">
        <v>-1.9197327660813512E-2</v>
      </c>
      <c r="W570">
        <v>-1.8404860402991614E-2</v>
      </c>
      <c r="X570">
        <v>1.0341261633919338E-5</v>
      </c>
      <c r="Y570" t="s">
        <v>128</v>
      </c>
      <c r="Z570" t="s">
        <v>129</v>
      </c>
      <c r="AA570">
        <f t="shared" si="189"/>
        <v>2060</v>
      </c>
      <c r="AB570">
        <f t="shared" si="189"/>
        <v>190</v>
      </c>
      <c r="AC570">
        <f t="shared" si="189"/>
        <v>690</v>
      </c>
      <c r="AD570">
        <f t="shared" si="170"/>
        <v>2940</v>
      </c>
      <c r="AE570">
        <v>206</v>
      </c>
      <c r="AF570">
        <v>19</v>
      </c>
      <c r="AG570">
        <v>69</v>
      </c>
      <c r="AH570">
        <v>294</v>
      </c>
      <c r="AI570">
        <v>3.1780538303479458</v>
      </c>
      <c r="AJ570">
        <v>3.044522437723423</v>
      </c>
      <c r="AK570">
        <f t="shared" si="171"/>
        <v>12.418252312519387</v>
      </c>
      <c r="AL570">
        <f t="shared" si="172"/>
        <v>7.9861648603327273</v>
      </c>
      <c r="AM570">
        <f t="shared" si="173"/>
        <v>5.2470240721604862</v>
      </c>
      <c r="AN570">
        <f t="shared" si="174"/>
        <v>7.6304612617836272</v>
      </c>
      <c r="AO570">
        <f t="shared" si="175"/>
        <v>0.70068027210884354</v>
      </c>
      <c r="AP570">
        <f t="shared" si="176"/>
        <v>6.4625850340136057E-2</v>
      </c>
      <c r="AQ570">
        <f t="shared" si="177"/>
        <v>0.23469387755102042</v>
      </c>
      <c r="AR570" t="e">
        <f>+MATCH(O570,'[1]Return t - CEO t - NO'!B391)</f>
        <v>#N/A</v>
      </c>
    </row>
    <row r="571" spans="1:44" x14ac:dyDescent="0.25">
      <c r="A571" t="s">
        <v>136</v>
      </c>
      <c r="B571">
        <v>2016</v>
      </c>
      <c r="C571">
        <v>42735</v>
      </c>
      <c r="D571">
        <v>7075.1390000000001</v>
      </c>
      <c r="E571">
        <f t="shared" si="188"/>
        <v>7075.1390000000001</v>
      </c>
      <c r="F571">
        <f t="shared" si="168"/>
        <v>7075139</v>
      </c>
      <c r="G571">
        <f t="shared" si="169"/>
        <v>15.772097647943692</v>
      </c>
      <c r="H571">
        <v>684.73</v>
      </c>
      <c r="I571">
        <v>4975.0619999999999</v>
      </c>
      <c r="J571">
        <v>513.14499999999998</v>
      </c>
      <c r="K571">
        <v>761.02599999999995</v>
      </c>
      <c r="L571">
        <v>0.14799999999999999</v>
      </c>
      <c r="M571">
        <v>1012.938</v>
      </c>
      <c r="N571">
        <v>228</v>
      </c>
      <c r="O571" t="s">
        <v>137</v>
      </c>
      <c r="P571" t="s">
        <v>50</v>
      </c>
      <c r="Q571">
        <v>2007</v>
      </c>
      <c r="R571">
        <v>2023</v>
      </c>
      <c r="S571">
        <v>16</v>
      </c>
      <c r="U571">
        <v>0.74941217706249175</v>
      </c>
      <c r="V571">
        <v>7.2527903692068796E-2</v>
      </c>
      <c r="W571">
        <v>0.5065907291463051</v>
      </c>
      <c r="X571">
        <v>7.2657280972061979</v>
      </c>
      <c r="Y571" t="s">
        <v>138</v>
      </c>
      <c r="Z571" t="s">
        <v>139</v>
      </c>
      <c r="AA571">
        <f t="shared" si="189"/>
        <v>2790</v>
      </c>
      <c r="AB571">
        <f t="shared" si="189"/>
        <v>0</v>
      </c>
      <c r="AC571">
        <f t="shared" si="189"/>
        <v>150</v>
      </c>
      <c r="AD571">
        <f t="shared" si="170"/>
        <v>2940</v>
      </c>
      <c r="AE571">
        <v>279</v>
      </c>
      <c r="AF571">
        <v>0</v>
      </c>
      <c r="AG571">
        <v>15</v>
      </c>
      <c r="AH571">
        <v>294</v>
      </c>
      <c r="AI571">
        <v>4.9972122737641147</v>
      </c>
      <c r="AJ571">
        <v>2.7725887222397811</v>
      </c>
      <c r="AK571">
        <f t="shared" si="171"/>
        <v>15.772097647943692</v>
      </c>
      <c r="AL571">
        <f t="shared" si="172"/>
        <v>7.9861648603327273</v>
      </c>
      <c r="AM571" t="e">
        <f t="shared" si="173"/>
        <v>#NUM!</v>
      </c>
      <c r="AN571">
        <f t="shared" si="174"/>
        <v>7.9337968748154113</v>
      </c>
      <c r="AO571">
        <f t="shared" si="175"/>
        <v>0.94897959183673475</v>
      </c>
      <c r="AP571">
        <f t="shared" si="176"/>
        <v>0</v>
      </c>
      <c r="AQ571">
        <f t="shared" si="177"/>
        <v>5.1020408163265307E-2</v>
      </c>
      <c r="AR571" t="e">
        <f>+MATCH(O571,'[1]Return t - CEO t - NO'!B607)</f>
        <v>#N/A</v>
      </c>
    </row>
    <row r="572" spans="1:44" x14ac:dyDescent="0.25">
      <c r="A572" t="s">
        <v>238</v>
      </c>
      <c r="B572">
        <v>2021</v>
      </c>
      <c r="C572">
        <v>44561</v>
      </c>
      <c r="D572">
        <v>135.97800000000001</v>
      </c>
      <c r="E572">
        <f t="shared" si="188"/>
        <v>135.97800000000001</v>
      </c>
      <c r="F572">
        <f t="shared" si="168"/>
        <v>135978</v>
      </c>
      <c r="G572">
        <f t="shared" si="169"/>
        <v>11.820248386926986</v>
      </c>
      <c r="H572">
        <v>113.792</v>
      </c>
      <c r="I572">
        <v>1.2769999999999999</v>
      </c>
      <c r="J572">
        <v>-86.028999999999996</v>
      </c>
      <c r="K572">
        <v>-86.028999999999996</v>
      </c>
      <c r="L572">
        <v>1.4E-2</v>
      </c>
      <c r="M572">
        <v>6.2729999999999997</v>
      </c>
      <c r="N572">
        <v>228</v>
      </c>
      <c r="O572" t="s">
        <v>239</v>
      </c>
      <c r="P572" t="s">
        <v>50</v>
      </c>
      <c r="Q572">
        <v>2007</v>
      </c>
      <c r="R572">
        <v>2023</v>
      </c>
      <c r="S572">
        <v>16</v>
      </c>
      <c r="U572">
        <v>-0.75601975534308208</v>
      </c>
      <c r="V572">
        <v>-0.63266851990763207</v>
      </c>
      <c r="W572">
        <v>-13.714171847600829</v>
      </c>
      <c r="X572">
        <v>1.122223003374578E-2</v>
      </c>
      <c r="Y572" t="s">
        <v>128</v>
      </c>
      <c r="Z572" t="s">
        <v>129</v>
      </c>
      <c r="AA572">
        <f t="shared" si="189"/>
        <v>2260</v>
      </c>
      <c r="AB572">
        <f t="shared" si="189"/>
        <v>490</v>
      </c>
      <c r="AC572">
        <f t="shared" si="189"/>
        <v>180</v>
      </c>
      <c r="AD572">
        <f t="shared" si="170"/>
        <v>2930</v>
      </c>
      <c r="AE572">
        <v>226</v>
      </c>
      <c r="AF572">
        <v>49</v>
      </c>
      <c r="AG572">
        <v>18</v>
      </c>
      <c r="AH572">
        <v>293</v>
      </c>
      <c r="AI572">
        <v>2.6390573296152584</v>
      </c>
      <c r="AJ572">
        <v>2.7725887222397811</v>
      </c>
      <c r="AK572">
        <f t="shared" si="171"/>
        <v>11.820248386926986</v>
      </c>
      <c r="AL572">
        <f t="shared" si="172"/>
        <v>7.9827577020111127</v>
      </c>
      <c r="AM572">
        <f t="shared" si="173"/>
        <v>6.1944053911046719</v>
      </c>
      <c r="AN572">
        <f t="shared" si="174"/>
        <v>7.7231200922663312</v>
      </c>
      <c r="AO572">
        <f t="shared" si="175"/>
        <v>0.77133105802047786</v>
      </c>
      <c r="AP572">
        <f t="shared" si="176"/>
        <v>0.16723549488054607</v>
      </c>
      <c r="AQ572">
        <f t="shared" si="177"/>
        <v>6.1433447098976107E-2</v>
      </c>
      <c r="AR572" t="e">
        <f>+MATCH(O572,'[1]Return t - CEO t - NO'!B498)</f>
        <v>#N/A</v>
      </c>
    </row>
    <row r="573" spans="1:44" x14ac:dyDescent="0.25">
      <c r="A573" t="s">
        <v>234</v>
      </c>
      <c r="B573">
        <v>2016</v>
      </c>
      <c r="C573">
        <v>42735</v>
      </c>
      <c r="D573">
        <v>659.32299999999998</v>
      </c>
      <c r="E573">
        <f t="shared" si="188"/>
        <v>659.32299999999998</v>
      </c>
      <c r="F573">
        <f t="shared" si="168"/>
        <v>659323</v>
      </c>
      <c r="G573">
        <f t="shared" si="169"/>
        <v>13.398968829977511</v>
      </c>
      <c r="H573">
        <v>320.98099999999999</v>
      </c>
      <c r="I573">
        <v>32.981999999999999</v>
      </c>
      <c r="J573">
        <v>79.192999999999998</v>
      </c>
      <c r="K573">
        <v>111.078</v>
      </c>
      <c r="L573">
        <v>0.57999999999999996</v>
      </c>
      <c r="M573">
        <v>1119.5650000000001</v>
      </c>
      <c r="N573">
        <v>228</v>
      </c>
      <c r="O573" t="s">
        <v>235</v>
      </c>
      <c r="P573" t="s">
        <v>50</v>
      </c>
      <c r="Q573">
        <v>2000</v>
      </c>
      <c r="R573">
        <v>2023</v>
      </c>
      <c r="S573">
        <v>23</v>
      </c>
      <c r="U573">
        <v>0.24672176857820244</v>
      </c>
      <c r="V573">
        <v>0.12011260034914602</v>
      </c>
      <c r="W573">
        <v>7.0735508880681336E-2</v>
      </c>
      <c r="X573">
        <v>0.10275374554880196</v>
      </c>
      <c r="Y573" t="s">
        <v>98</v>
      </c>
      <c r="Z573" t="s">
        <v>68</v>
      </c>
      <c r="AA573">
        <f t="shared" si="189"/>
        <v>2320</v>
      </c>
      <c r="AB573">
        <f t="shared" si="189"/>
        <v>480</v>
      </c>
      <c r="AC573">
        <f t="shared" si="189"/>
        <v>130</v>
      </c>
      <c r="AD573">
        <f t="shared" si="170"/>
        <v>2930</v>
      </c>
      <c r="AE573">
        <v>232</v>
      </c>
      <c r="AF573">
        <v>48</v>
      </c>
      <c r="AG573">
        <v>13</v>
      </c>
      <c r="AH573">
        <v>293</v>
      </c>
      <c r="AI573">
        <v>6.363028103540465</v>
      </c>
      <c r="AJ573">
        <v>3.1354942159291497</v>
      </c>
      <c r="AK573">
        <f t="shared" si="171"/>
        <v>13.398968829977511</v>
      </c>
      <c r="AL573">
        <f t="shared" si="172"/>
        <v>7.9827577020111127</v>
      </c>
      <c r="AM573">
        <f t="shared" si="173"/>
        <v>6.1737861039019366</v>
      </c>
      <c r="AN573">
        <f t="shared" si="174"/>
        <v>7.7493224646603558</v>
      </c>
      <c r="AO573">
        <f t="shared" si="175"/>
        <v>0.79180887372013653</v>
      </c>
      <c r="AP573">
        <f t="shared" si="176"/>
        <v>0.16382252559726962</v>
      </c>
      <c r="AQ573">
        <f t="shared" si="177"/>
        <v>4.4368600682593858E-2</v>
      </c>
      <c r="AR573" t="e">
        <f>+MATCH(O573,'[1]Return t - CEO t - NO'!B639)</f>
        <v>#N/A</v>
      </c>
    </row>
    <row r="574" spans="1:44" x14ac:dyDescent="0.25">
      <c r="A574" t="s">
        <v>240</v>
      </c>
      <c r="B574">
        <v>2019</v>
      </c>
      <c r="C574">
        <v>43830</v>
      </c>
      <c r="D574">
        <v>3360.2750000000001</v>
      </c>
      <c r="E574">
        <f t="shared" si="188"/>
        <v>3360.2750000000001</v>
      </c>
      <c r="F574">
        <f t="shared" si="168"/>
        <v>3360275</v>
      </c>
      <c r="G574">
        <f t="shared" si="169"/>
        <v>15.027533373828344</v>
      </c>
      <c r="H574">
        <v>821.75300000000004</v>
      </c>
      <c r="I574">
        <v>2399.2489999999998</v>
      </c>
      <c r="J574">
        <v>-33.776000000000003</v>
      </c>
      <c r="K574">
        <v>194.49100000000001</v>
      </c>
      <c r="L574">
        <v>0.51400000000000001</v>
      </c>
      <c r="M574">
        <v>632.86199999999997</v>
      </c>
      <c r="N574">
        <v>228</v>
      </c>
      <c r="O574" t="s">
        <v>241</v>
      </c>
      <c r="P574" t="s">
        <v>50</v>
      </c>
      <c r="Q574">
        <v>2004</v>
      </c>
      <c r="R574">
        <v>2023</v>
      </c>
      <c r="S574">
        <v>19</v>
      </c>
      <c r="U574">
        <v>-4.1102375044569359E-2</v>
      </c>
      <c r="V574">
        <v>-1.0051558280200282E-2</v>
      </c>
      <c r="W574">
        <v>-5.3370245013920896E-2</v>
      </c>
      <c r="X574">
        <v>2.9196717261756264</v>
      </c>
      <c r="Y574" t="s">
        <v>71</v>
      </c>
      <c r="Z574" t="s">
        <v>72</v>
      </c>
      <c r="AA574">
        <f t="shared" si="189"/>
        <v>2490</v>
      </c>
      <c r="AB574">
        <f t="shared" si="189"/>
        <v>0</v>
      </c>
      <c r="AC574">
        <f t="shared" si="189"/>
        <v>420</v>
      </c>
      <c r="AD574">
        <f t="shared" si="170"/>
        <v>2910</v>
      </c>
      <c r="AE574">
        <v>249</v>
      </c>
      <c r="AF574">
        <v>0</v>
      </c>
      <c r="AG574">
        <v>42</v>
      </c>
      <c r="AH574">
        <v>291</v>
      </c>
      <c r="AI574">
        <v>6.2422232654551655</v>
      </c>
      <c r="AJ574">
        <v>2.9444389791664403</v>
      </c>
      <c r="AK574">
        <f t="shared" si="171"/>
        <v>15.027533373828344</v>
      </c>
      <c r="AL574">
        <f t="shared" si="172"/>
        <v>7.9759083601655378</v>
      </c>
      <c r="AM574" t="e">
        <f t="shared" si="173"/>
        <v>#NUM!</v>
      </c>
      <c r="AN574">
        <f t="shared" si="174"/>
        <v>7.8200379894587533</v>
      </c>
      <c r="AO574">
        <f t="shared" si="175"/>
        <v>0.85567010309278346</v>
      </c>
      <c r="AP574">
        <f t="shared" si="176"/>
        <v>0</v>
      </c>
      <c r="AQ574">
        <f t="shared" si="177"/>
        <v>0.14432989690721648</v>
      </c>
      <c r="AR574" t="e">
        <f>+MATCH(O574,'[1]Return t - CEO t - NO'!B197)</f>
        <v>#N/A</v>
      </c>
    </row>
    <row r="575" spans="1:44" x14ac:dyDescent="0.25">
      <c r="A575" t="s">
        <v>238</v>
      </c>
      <c r="B575">
        <v>2020</v>
      </c>
      <c r="C575">
        <v>44196</v>
      </c>
      <c r="D575">
        <v>209.12299999999999</v>
      </c>
      <c r="E575">
        <f t="shared" si="188"/>
        <v>209.12299999999999</v>
      </c>
      <c r="F575">
        <f t="shared" si="168"/>
        <v>209123</v>
      </c>
      <c r="G575">
        <f t="shared" si="169"/>
        <v>12.250677874585294</v>
      </c>
      <c r="H575">
        <v>189.244</v>
      </c>
      <c r="I575">
        <v>3.2000000000000001E-2</v>
      </c>
      <c r="J575">
        <v>-82.12</v>
      </c>
      <c r="K575">
        <v>-82.12</v>
      </c>
      <c r="L575">
        <v>1.4E-2</v>
      </c>
      <c r="M575">
        <v>7.3680000000000003</v>
      </c>
      <c r="N575">
        <v>228</v>
      </c>
      <c r="O575" t="s">
        <v>239</v>
      </c>
      <c r="P575" t="s">
        <v>50</v>
      </c>
      <c r="Q575">
        <v>2007</v>
      </c>
      <c r="R575">
        <v>2023</v>
      </c>
      <c r="S575">
        <v>16</v>
      </c>
      <c r="U575">
        <v>-0.43393713935448419</v>
      </c>
      <c r="V575">
        <v>-0.39268755708363023</v>
      </c>
      <c r="W575">
        <v>-11.145494028230186</v>
      </c>
      <c r="X575">
        <v>1.6909386823360319E-4</v>
      </c>
      <c r="Y575" t="s">
        <v>128</v>
      </c>
      <c r="Z575" t="s">
        <v>129</v>
      </c>
      <c r="AA575">
        <f t="shared" si="189"/>
        <v>2030</v>
      </c>
      <c r="AB575">
        <f t="shared" si="189"/>
        <v>320</v>
      </c>
      <c r="AC575">
        <f t="shared" si="189"/>
        <v>550</v>
      </c>
      <c r="AD575">
        <f t="shared" si="170"/>
        <v>2900</v>
      </c>
      <c r="AE575">
        <v>203</v>
      </c>
      <c r="AF575">
        <v>32</v>
      </c>
      <c r="AG575">
        <v>55</v>
      </c>
      <c r="AH575">
        <v>290</v>
      </c>
      <c r="AI575">
        <v>2.6390573296152584</v>
      </c>
      <c r="AJ575">
        <v>2.7725887222397811</v>
      </c>
      <c r="AK575">
        <f t="shared" si="171"/>
        <v>12.250677874585294</v>
      </c>
      <c r="AL575">
        <f t="shared" si="172"/>
        <v>7.9724660159745655</v>
      </c>
      <c r="AM575">
        <f t="shared" si="173"/>
        <v>5.768320995793772</v>
      </c>
      <c r="AN575">
        <f t="shared" si="174"/>
        <v>7.6157910720358331</v>
      </c>
      <c r="AO575">
        <f t="shared" si="175"/>
        <v>0.7</v>
      </c>
      <c r="AP575">
        <f t="shared" si="176"/>
        <v>0.1103448275862069</v>
      </c>
      <c r="AQ575">
        <f t="shared" si="177"/>
        <v>0.18965517241379309</v>
      </c>
      <c r="AR575" t="e">
        <f>+MATCH(O575,'[1]Return t - CEO t - NO'!B499)</f>
        <v>#N/A</v>
      </c>
    </row>
    <row r="576" spans="1:44" x14ac:dyDescent="0.25">
      <c r="A576" t="s">
        <v>244</v>
      </c>
      <c r="B576">
        <v>2021</v>
      </c>
      <c r="C576">
        <v>44561</v>
      </c>
      <c r="D576">
        <v>1106.5999999999999</v>
      </c>
      <c r="E576">
        <f t="shared" si="188"/>
        <v>1106.5999999999999</v>
      </c>
      <c r="F576">
        <f t="shared" si="168"/>
        <v>1106600</v>
      </c>
      <c r="G576">
        <f t="shared" si="169"/>
        <v>13.916802809446146</v>
      </c>
      <c r="H576">
        <v>522.6</v>
      </c>
      <c r="I576">
        <v>251.4</v>
      </c>
      <c r="J576">
        <v>17.5</v>
      </c>
      <c r="K576">
        <v>34.5</v>
      </c>
      <c r="L576">
        <v>0.16900000000000001</v>
      </c>
      <c r="M576">
        <v>454.1</v>
      </c>
      <c r="N576">
        <v>228</v>
      </c>
      <c r="O576" t="s">
        <v>245</v>
      </c>
      <c r="P576" t="s">
        <v>50</v>
      </c>
      <c r="Q576">
        <v>2011</v>
      </c>
      <c r="R576">
        <v>2023</v>
      </c>
      <c r="S576">
        <v>12</v>
      </c>
      <c r="U576">
        <v>3.3486414083429006E-2</v>
      </c>
      <c r="V576">
        <v>1.5814205675040667E-2</v>
      </c>
      <c r="W576">
        <v>3.8537767011671435E-2</v>
      </c>
      <c r="X576">
        <v>0.48105625717566014</v>
      </c>
      <c r="Y576" t="s">
        <v>205</v>
      </c>
      <c r="Z576" t="s">
        <v>47</v>
      </c>
      <c r="AA576">
        <f t="shared" si="189"/>
        <v>2500</v>
      </c>
      <c r="AB576">
        <f t="shared" si="189"/>
        <v>100</v>
      </c>
      <c r="AC576">
        <f t="shared" si="189"/>
        <v>300</v>
      </c>
      <c r="AD576">
        <f t="shared" si="170"/>
        <v>2900</v>
      </c>
      <c r="AE576">
        <v>250</v>
      </c>
      <c r="AF576">
        <v>10</v>
      </c>
      <c r="AG576">
        <v>30</v>
      </c>
      <c r="AH576">
        <v>290</v>
      </c>
      <c r="AI576">
        <v>5.1298987149230735</v>
      </c>
      <c r="AJ576">
        <v>2.4849066497880004</v>
      </c>
      <c r="AK576">
        <f t="shared" si="171"/>
        <v>13.916802809446146</v>
      </c>
      <c r="AL576">
        <f t="shared" si="172"/>
        <v>7.9724660159745655</v>
      </c>
      <c r="AM576">
        <f t="shared" si="173"/>
        <v>4.6051701859880918</v>
      </c>
      <c r="AN576">
        <f t="shared" si="174"/>
        <v>7.8240460108562919</v>
      </c>
      <c r="AO576">
        <f t="shared" si="175"/>
        <v>0.86206896551724133</v>
      </c>
      <c r="AP576">
        <f t="shared" si="176"/>
        <v>3.4482758620689655E-2</v>
      </c>
      <c r="AQ576">
        <f t="shared" si="177"/>
        <v>0.10344827586206896</v>
      </c>
      <c r="AR576" t="e">
        <f>+MATCH(O576,'[1]Return t - CEO t - NO'!B674)</f>
        <v>#N/A</v>
      </c>
    </row>
    <row r="577" spans="1:44" x14ac:dyDescent="0.25">
      <c r="A577" t="s">
        <v>236</v>
      </c>
      <c r="B577">
        <v>2020</v>
      </c>
      <c r="C577">
        <v>44196</v>
      </c>
      <c r="D577">
        <v>505.017</v>
      </c>
      <c r="E577">
        <f t="shared" si="188"/>
        <v>505.017</v>
      </c>
      <c r="F577">
        <f t="shared" si="168"/>
        <v>505017</v>
      </c>
      <c r="G577">
        <f t="shared" si="169"/>
        <v>13.132347371057236</v>
      </c>
      <c r="H577">
        <v>273.65499999999997</v>
      </c>
      <c r="I577">
        <v>43.201000000000001</v>
      </c>
      <c r="J577">
        <v>1.2629999999999999</v>
      </c>
      <c r="K577">
        <v>21.878</v>
      </c>
      <c r="L577">
        <v>0.26800000000000002</v>
      </c>
      <c r="M577">
        <v>512.76099999999997</v>
      </c>
      <c r="N577">
        <v>228</v>
      </c>
      <c r="O577" t="s">
        <v>237</v>
      </c>
      <c r="P577" t="s">
        <v>50</v>
      </c>
      <c r="Q577">
        <v>1913</v>
      </c>
      <c r="R577">
        <v>2023</v>
      </c>
      <c r="S577">
        <v>110</v>
      </c>
      <c r="U577">
        <v>4.6153002868575396E-3</v>
      </c>
      <c r="V577">
        <v>2.5009059100980758E-3</v>
      </c>
      <c r="W577">
        <v>2.4631358469150346E-3</v>
      </c>
      <c r="X577">
        <v>0.15786665692203689</v>
      </c>
      <c r="Y577" t="s">
        <v>51</v>
      </c>
      <c r="Z577" t="s">
        <v>47</v>
      </c>
      <c r="AA577">
        <f t="shared" si="189"/>
        <v>2560</v>
      </c>
      <c r="AB577">
        <f t="shared" si="189"/>
        <v>0</v>
      </c>
      <c r="AC577">
        <f t="shared" si="189"/>
        <v>270</v>
      </c>
      <c r="AD577">
        <f t="shared" si="170"/>
        <v>2830</v>
      </c>
      <c r="AE577">
        <v>256</v>
      </c>
      <c r="AF577">
        <v>0</v>
      </c>
      <c r="AG577">
        <v>27</v>
      </c>
      <c r="AH577">
        <v>283</v>
      </c>
      <c r="AI577">
        <v>5.5909869805108565</v>
      </c>
      <c r="AJ577">
        <v>4.7004803657924166</v>
      </c>
      <c r="AK577">
        <f t="shared" si="171"/>
        <v>13.132347371057236</v>
      </c>
      <c r="AL577">
        <f t="shared" si="172"/>
        <v>7.9480319906372836</v>
      </c>
      <c r="AM577" t="e">
        <f t="shared" si="173"/>
        <v>#NUM!</v>
      </c>
      <c r="AN577">
        <f t="shared" si="174"/>
        <v>7.8477625374736082</v>
      </c>
      <c r="AO577">
        <f t="shared" si="175"/>
        <v>0.90459363957597172</v>
      </c>
      <c r="AP577">
        <f t="shared" si="176"/>
        <v>0</v>
      </c>
      <c r="AQ577">
        <f t="shared" si="177"/>
        <v>9.5406360424028266E-2</v>
      </c>
      <c r="AR577" t="e">
        <f>+MATCH(O577,'[1]Return t - CEO t - NO'!B260)</f>
        <v>#N/A</v>
      </c>
    </row>
    <row r="578" spans="1:44" x14ac:dyDescent="0.25">
      <c r="A578" t="s">
        <v>216</v>
      </c>
      <c r="B578">
        <v>2020</v>
      </c>
      <c r="C578">
        <v>44196</v>
      </c>
      <c r="D578">
        <v>2120.1590000000001</v>
      </c>
      <c r="E578">
        <f t="shared" si="188"/>
        <v>2120.1590000000001</v>
      </c>
      <c r="F578">
        <f t="shared" ref="F578:F641" si="190">+E578*1000</f>
        <v>2120159</v>
      </c>
      <c r="G578">
        <f t="shared" ref="G578:G641" si="191">+LN(F578)</f>
        <v>14.567001643835836</v>
      </c>
      <c r="H578">
        <v>1277.605</v>
      </c>
      <c r="I578">
        <v>787.673</v>
      </c>
      <c r="J578">
        <v>-49.555</v>
      </c>
      <c r="K578">
        <v>55.296999999999997</v>
      </c>
      <c r="L578">
        <v>8.0000000000000002E-3</v>
      </c>
      <c r="M578">
        <v>201.69900000000001</v>
      </c>
      <c r="N578">
        <v>228</v>
      </c>
      <c r="O578" t="s">
        <v>217</v>
      </c>
      <c r="P578" t="s">
        <v>50</v>
      </c>
      <c r="Q578">
        <v>1981</v>
      </c>
      <c r="R578">
        <v>2023</v>
      </c>
      <c r="S578">
        <v>42</v>
      </c>
      <c r="U578">
        <v>-3.8787418646608299E-2</v>
      </c>
      <c r="V578">
        <v>-2.3373247006474512E-2</v>
      </c>
      <c r="W578">
        <v>-0.24568788144710682</v>
      </c>
      <c r="X578">
        <v>0.61652310377620623</v>
      </c>
      <c r="Y578" t="s">
        <v>46</v>
      </c>
      <c r="Z578" t="s">
        <v>47</v>
      </c>
      <c r="AA578">
        <f t="shared" si="189"/>
        <v>2480</v>
      </c>
      <c r="AB578">
        <f t="shared" si="189"/>
        <v>0</v>
      </c>
      <c r="AC578">
        <f t="shared" si="189"/>
        <v>340</v>
      </c>
      <c r="AD578">
        <f t="shared" ref="AD578:AD641" si="192">+SUM(AA578:AC578)</f>
        <v>2820</v>
      </c>
      <c r="AE578">
        <v>248</v>
      </c>
      <c r="AF578">
        <v>0</v>
      </c>
      <c r="AG578">
        <v>34</v>
      </c>
      <c r="AH578">
        <v>282</v>
      </c>
      <c r="AI578">
        <v>2.0794415416798357</v>
      </c>
      <c r="AJ578">
        <v>3.7376696182833684</v>
      </c>
      <c r="AK578">
        <f t="shared" ref="AK578:AK641" si="193">+G578</f>
        <v>14.567001643835836</v>
      </c>
      <c r="AL578">
        <f t="shared" ref="AL578:AL641" si="194">+LN(AD578)</f>
        <v>7.9444921639321588</v>
      </c>
      <c r="AM578" t="e">
        <f t="shared" ref="AM578:AM593" si="195">+LN(AB578)</f>
        <v>#NUM!</v>
      </c>
      <c r="AN578">
        <f t="shared" ref="AN578:AN641" si="196">+LN(AA578)</f>
        <v>7.8160138391590275</v>
      </c>
      <c r="AO578">
        <f t="shared" ref="AO578:AO641" si="197">+AA578/AD578</f>
        <v>0.87943262411347523</v>
      </c>
      <c r="AP578">
        <f t="shared" ref="AP578:AP641" si="198">+AB578/AD578</f>
        <v>0</v>
      </c>
      <c r="AQ578">
        <f t="shared" ref="AQ578:AQ641" si="199">+AC578/AD578</f>
        <v>0.12056737588652482</v>
      </c>
      <c r="AR578" t="e">
        <f>+MATCH(O578,'[1]Return t - CEO t - NO'!B252)</f>
        <v>#N/A</v>
      </c>
    </row>
    <row r="579" spans="1:44" x14ac:dyDescent="0.25">
      <c r="A579" t="s">
        <v>201</v>
      </c>
      <c r="B579">
        <v>2017</v>
      </c>
      <c r="C579">
        <v>43100</v>
      </c>
      <c r="D579">
        <v>6359.9</v>
      </c>
      <c r="E579">
        <f t="shared" si="188"/>
        <v>6359.9</v>
      </c>
      <c r="F579">
        <f t="shared" si="190"/>
        <v>6359900</v>
      </c>
      <c r="G579">
        <f t="shared" si="191"/>
        <v>15.665523211922253</v>
      </c>
      <c r="H579">
        <v>1401.7</v>
      </c>
      <c r="I579">
        <v>463.9</v>
      </c>
      <c r="J579">
        <v>455.3</v>
      </c>
      <c r="K579">
        <v>469.6</v>
      </c>
      <c r="L579">
        <v>6.2E-2</v>
      </c>
      <c r="M579">
        <v>795.8</v>
      </c>
      <c r="N579">
        <v>228</v>
      </c>
      <c r="O579" t="s">
        <v>202</v>
      </c>
      <c r="P579" t="s">
        <v>50</v>
      </c>
      <c r="Q579">
        <v>2012</v>
      </c>
      <c r="R579">
        <v>2023</v>
      </c>
      <c r="S579">
        <v>11</v>
      </c>
      <c r="U579">
        <v>0.32481986159663268</v>
      </c>
      <c r="V579">
        <v>7.1589175930439161E-2</v>
      </c>
      <c r="W579">
        <v>0.57212867554661984</v>
      </c>
      <c r="X579">
        <v>0.33095526860241131</v>
      </c>
      <c r="Y579" t="s">
        <v>83</v>
      </c>
      <c r="Z579" t="s">
        <v>84</v>
      </c>
      <c r="AA579">
        <f t="shared" si="189"/>
        <v>2300</v>
      </c>
      <c r="AB579">
        <f t="shared" si="189"/>
        <v>400</v>
      </c>
      <c r="AC579">
        <f t="shared" si="189"/>
        <v>100</v>
      </c>
      <c r="AD579">
        <f t="shared" si="192"/>
        <v>2800</v>
      </c>
      <c r="AE579">
        <v>230</v>
      </c>
      <c r="AF579">
        <v>40</v>
      </c>
      <c r="AG579">
        <v>10</v>
      </c>
      <c r="AH579">
        <v>280</v>
      </c>
      <c r="AI579">
        <v>4.1271343850450917</v>
      </c>
      <c r="AJ579">
        <v>2.3978952727983707</v>
      </c>
      <c r="AK579">
        <f t="shared" si="193"/>
        <v>15.665523211922253</v>
      </c>
      <c r="AL579">
        <f t="shared" si="194"/>
        <v>7.9373746961632952</v>
      </c>
      <c r="AM579">
        <f t="shared" si="195"/>
        <v>5.9914645471079817</v>
      </c>
      <c r="AN579">
        <f t="shared" si="196"/>
        <v>7.7406644019172415</v>
      </c>
      <c r="AO579">
        <f t="shared" si="197"/>
        <v>0.8214285714285714</v>
      </c>
      <c r="AP579">
        <f t="shared" si="198"/>
        <v>0.14285714285714285</v>
      </c>
      <c r="AQ579">
        <f t="shared" si="199"/>
        <v>3.5714285714285712E-2</v>
      </c>
      <c r="AR579" t="e">
        <f>+MATCH(O579,'[1]Return t - CEO t - NO'!B367)</f>
        <v>#N/A</v>
      </c>
    </row>
    <row r="580" spans="1:44" x14ac:dyDescent="0.25">
      <c r="A580" t="s">
        <v>232</v>
      </c>
      <c r="B580">
        <v>2017</v>
      </c>
      <c r="C580">
        <v>43100</v>
      </c>
      <c r="D580">
        <v>643.60799999999995</v>
      </c>
      <c r="E580">
        <f t="shared" si="188"/>
        <v>643.60799999999995</v>
      </c>
      <c r="F580">
        <f t="shared" si="190"/>
        <v>643608</v>
      </c>
      <c r="G580">
        <f t="shared" si="191"/>
        <v>13.374845124103908</v>
      </c>
      <c r="H580">
        <v>507.15800000000002</v>
      </c>
      <c r="I580">
        <v>48.805999999999997</v>
      </c>
      <c r="J580">
        <v>-119.926</v>
      </c>
      <c r="K580">
        <v>-119.63</v>
      </c>
      <c r="L580">
        <v>2.7E-2</v>
      </c>
      <c r="M580">
        <v>37</v>
      </c>
      <c r="N580">
        <v>228</v>
      </c>
      <c r="O580" t="s">
        <v>233</v>
      </c>
      <c r="P580" t="s">
        <v>50</v>
      </c>
      <c r="Q580">
        <v>2010</v>
      </c>
      <c r="R580">
        <v>2023</v>
      </c>
      <c r="S580">
        <v>13</v>
      </c>
      <c r="U580">
        <v>-0.23646674211981275</v>
      </c>
      <c r="V580">
        <v>-0.186333917539869</v>
      </c>
      <c r="W580">
        <v>-3.2412432432432432</v>
      </c>
      <c r="X580">
        <v>9.623430962343095E-2</v>
      </c>
      <c r="Y580" t="s">
        <v>128</v>
      </c>
      <c r="Z580" t="s">
        <v>129</v>
      </c>
      <c r="AA580">
        <f t="shared" si="189"/>
        <v>2400</v>
      </c>
      <c r="AB580">
        <f t="shared" si="189"/>
        <v>310</v>
      </c>
      <c r="AC580">
        <f t="shared" si="189"/>
        <v>80</v>
      </c>
      <c r="AD580">
        <f t="shared" si="192"/>
        <v>2790</v>
      </c>
      <c r="AE580">
        <v>240</v>
      </c>
      <c r="AF580">
        <v>31</v>
      </c>
      <c r="AG580">
        <v>8</v>
      </c>
      <c r="AH580">
        <v>279</v>
      </c>
      <c r="AI580">
        <v>3.2958368660043291</v>
      </c>
      <c r="AJ580">
        <v>2.5649493574615367</v>
      </c>
      <c r="AK580">
        <f t="shared" si="193"/>
        <v>13.374845124103908</v>
      </c>
      <c r="AL580">
        <f t="shared" si="194"/>
        <v>7.9337968748154113</v>
      </c>
      <c r="AM580">
        <f t="shared" si="195"/>
        <v>5.7365722974791922</v>
      </c>
      <c r="AN580">
        <f t="shared" si="196"/>
        <v>7.7832240163360371</v>
      </c>
      <c r="AO580">
        <f t="shared" si="197"/>
        <v>0.86021505376344087</v>
      </c>
      <c r="AP580">
        <f t="shared" si="198"/>
        <v>0.1111111111111111</v>
      </c>
      <c r="AQ580">
        <f t="shared" si="199"/>
        <v>2.8673835125448029E-2</v>
      </c>
      <c r="AR580" t="e">
        <f>+MATCH(O580,'[1]Return t - CEO t - NO'!B159)</f>
        <v>#N/A</v>
      </c>
    </row>
    <row r="581" spans="1:44" x14ac:dyDescent="0.25">
      <c r="A581" t="s">
        <v>240</v>
      </c>
      <c r="B581">
        <v>2018</v>
      </c>
      <c r="C581">
        <v>43465</v>
      </c>
      <c r="D581">
        <v>4100.576</v>
      </c>
      <c r="E581">
        <f t="shared" si="188"/>
        <v>4100.576</v>
      </c>
      <c r="F581">
        <f t="shared" si="190"/>
        <v>4100576</v>
      </c>
      <c r="G581">
        <f t="shared" si="191"/>
        <v>15.226638009611927</v>
      </c>
      <c r="H581">
        <v>1425.7550000000001</v>
      </c>
      <c r="I581">
        <v>2416.5149999999999</v>
      </c>
      <c r="J581">
        <v>-132.46899999999999</v>
      </c>
      <c r="K581">
        <v>86.430999999999997</v>
      </c>
      <c r="L581">
        <v>0.378</v>
      </c>
      <c r="M581">
        <v>478.72500000000002</v>
      </c>
      <c r="N581">
        <v>228</v>
      </c>
      <c r="O581" t="s">
        <v>241</v>
      </c>
      <c r="P581" t="s">
        <v>50</v>
      </c>
      <c r="Q581">
        <v>2004</v>
      </c>
      <c r="R581">
        <v>2023</v>
      </c>
      <c r="S581">
        <v>19</v>
      </c>
      <c r="U581">
        <v>-9.2911474972909081E-2</v>
      </c>
      <c r="V581">
        <v>-3.2304973740274537E-2</v>
      </c>
      <c r="W581">
        <v>-0.27671209984855605</v>
      </c>
      <c r="X581">
        <v>1.6949019992916032</v>
      </c>
      <c r="Y581" t="s">
        <v>71</v>
      </c>
      <c r="Z581" t="s">
        <v>72</v>
      </c>
      <c r="AA581">
        <f t="shared" si="189"/>
        <v>2350</v>
      </c>
      <c r="AB581">
        <f t="shared" si="189"/>
        <v>0</v>
      </c>
      <c r="AC581">
        <f t="shared" si="189"/>
        <v>430</v>
      </c>
      <c r="AD581">
        <f t="shared" si="192"/>
        <v>2780</v>
      </c>
      <c r="AE581">
        <v>235</v>
      </c>
      <c r="AF581">
        <v>0</v>
      </c>
      <c r="AG581">
        <v>43</v>
      </c>
      <c r="AH581">
        <v>278</v>
      </c>
      <c r="AI581">
        <v>5.934894195619588</v>
      </c>
      <c r="AJ581">
        <v>2.9444389791664403</v>
      </c>
      <c r="AK581">
        <f t="shared" si="193"/>
        <v>15.226638009611927</v>
      </c>
      <c r="AL581">
        <f t="shared" si="194"/>
        <v>7.9302062066846828</v>
      </c>
      <c r="AM581" t="e">
        <f t="shared" si="195"/>
        <v>#NUM!</v>
      </c>
      <c r="AN581">
        <f t="shared" si="196"/>
        <v>7.7621706071382048</v>
      </c>
      <c r="AO581">
        <f t="shared" si="197"/>
        <v>0.84532374100719421</v>
      </c>
      <c r="AP581">
        <f t="shared" si="198"/>
        <v>0</v>
      </c>
      <c r="AQ581">
        <f t="shared" si="199"/>
        <v>0.15467625899280577</v>
      </c>
      <c r="AR581" t="e">
        <f>+MATCH(O581,'[1]Return t - CEO t - NO'!B198)</f>
        <v>#N/A</v>
      </c>
    </row>
    <row r="582" spans="1:44" x14ac:dyDescent="0.25">
      <c r="A582" t="s">
        <v>218</v>
      </c>
      <c r="B582">
        <v>2022</v>
      </c>
      <c r="C582">
        <v>44926</v>
      </c>
      <c r="D582">
        <v>42.680999999999997</v>
      </c>
      <c r="E582">
        <f>+D582*[1]Valuta!$D$12</f>
        <v>422.82359459999992</v>
      </c>
      <c r="F582">
        <f t="shared" si="190"/>
        <v>422823.59459999989</v>
      </c>
      <c r="G582">
        <f t="shared" si="191"/>
        <v>12.954710337002981</v>
      </c>
      <c r="H582">
        <v>8.6809999999999992</v>
      </c>
      <c r="I582">
        <v>19.602</v>
      </c>
      <c r="J582">
        <v>13.115</v>
      </c>
      <c r="K582">
        <v>23.835999999999999</v>
      </c>
      <c r="L582">
        <v>0.02</v>
      </c>
      <c r="M582">
        <v>30.228000000000002</v>
      </c>
      <c r="N582">
        <v>228</v>
      </c>
      <c r="O582" t="s">
        <v>219</v>
      </c>
      <c r="P582" t="s">
        <v>45</v>
      </c>
      <c r="Q582">
        <v>2002</v>
      </c>
      <c r="R582">
        <v>2023</v>
      </c>
      <c r="S582">
        <v>21</v>
      </c>
      <c r="T582">
        <v>39171</v>
      </c>
      <c r="U582">
        <v>1.5107706485427947</v>
      </c>
      <c r="V582">
        <v>0.30727958576415737</v>
      </c>
      <c r="W582">
        <v>0.43386926028847422</v>
      </c>
      <c r="X582">
        <v>2.258034788618823</v>
      </c>
      <c r="Y582" t="s">
        <v>71</v>
      </c>
      <c r="Z582" t="s">
        <v>72</v>
      </c>
      <c r="AA582" s="1">
        <f>+AE582*[1]Valuta!$D$12</f>
        <v>2615.3424</v>
      </c>
      <c r="AB582" s="1">
        <f>+AF582*[1]Valuta!$D$12</f>
        <v>0</v>
      </c>
      <c r="AC582" s="1">
        <f>+AG582*[1]Valuta!$D$12</f>
        <v>148.59899999999999</v>
      </c>
      <c r="AD582" s="1">
        <f t="shared" si="192"/>
        <v>2763.9414000000002</v>
      </c>
      <c r="AE582">
        <v>264</v>
      </c>
      <c r="AF582">
        <v>0</v>
      </c>
      <c r="AG582">
        <v>15</v>
      </c>
      <c r="AH582">
        <v>279</v>
      </c>
      <c r="AI582">
        <v>2.9957322735539909</v>
      </c>
      <c r="AJ582">
        <v>3.044522437723423</v>
      </c>
      <c r="AK582">
        <f t="shared" si="193"/>
        <v>12.954710337002981</v>
      </c>
      <c r="AL582">
        <f t="shared" si="194"/>
        <v>7.9244129835050705</v>
      </c>
      <c r="AM582" t="e">
        <f t="shared" si="195"/>
        <v>#NUM!</v>
      </c>
      <c r="AN582">
        <f t="shared" si="196"/>
        <v>7.8691503048300211</v>
      </c>
      <c r="AO582">
        <f t="shared" si="197"/>
        <v>0.94623655913978488</v>
      </c>
      <c r="AP582">
        <f t="shared" si="198"/>
        <v>0</v>
      </c>
      <c r="AQ582">
        <f t="shared" si="199"/>
        <v>5.3763440860215048E-2</v>
      </c>
      <c r="AR582" t="e">
        <f>+MATCH(O582,'[1]Return t - CEO t - NO'!B202)</f>
        <v>#N/A</v>
      </c>
    </row>
    <row r="583" spans="1:44" x14ac:dyDescent="0.25">
      <c r="A583" t="s">
        <v>197</v>
      </c>
      <c r="B583">
        <v>2021</v>
      </c>
      <c r="C583">
        <v>44561</v>
      </c>
      <c r="D583">
        <v>451.24099999999999</v>
      </c>
      <c r="E583">
        <f>+D583</f>
        <v>451.24099999999999</v>
      </c>
      <c r="F583">
        <f t="shared" si="190"/>
        <v>451241</v>
      </c>
      <c r="G583">
        <f t="shared" si="191"/>
        <v>13.019756843831994</v>
      </c>
      <c r="H583">
        <v>296.952</v>
      </c>
      <c r="I583">
        <v>4.234</v>
      </c>
      <c r="J583">
        <v>134.10300000000001</v>
      </c>
      <c r="K583">
        <v>139.768</v>
      </c>
      <c r="L583">
        <v>6.0999999999999999E-2</v>
      </c>
      <c r="M583">
        <v>478.892</v>
      </c>
      <c r="N583">
        <v>228</v>
      </c>
      <c r="O583" t="s">
        <v>198</v>
      </c>
      <c r="P583" t="s">
        <v>50</v>
      </c>
      <c r="Q583">
        <v>1966</v>
      </c>
      <c r="R583">
        <v>2023</v>
      </c>
      <c r="S583">
        <v>57</v>
      </c>
      <c r="U583">
        <v>0.45159823809908678</v>
      </c>
      <c r="V583">
        <v>0.29718709071205857</v>
      </c>
      <c r="W583">
        <v>0.28002764715217632</v>
      </c>
      <c r="X583">
        <v>1.4258196610900078E-2</v>
      </c>
      <c r="Y583" t="s">
        <v>51</v>
      </c>
      <c r="Z583" t="s">
        <v>47</v>
      </c>
      <c r="AA583">
        <f t="shared" ref="AA583:AC586" si="200">+AE583*10</f>
        <v>2760</v>
      </c>
      <c r="AB583">
        <f t="shared" si="200"/>
        <v>0</v>
      </c>
      <c r="AC583">
        <f t="shared" si="200"/>
        <v>0</v>
      </c>
      <c r="AD583">
        <f t="shared" si="192"/>
        <v>2760</v>
      </c>
      <c r="AE583">
        <v>276</v>
      </c>
      <c r="AF583">
        <v>0</v>
      </c>
      <c r="AG583">
        <v>0</v>
      </c>
      <c r="AH583">
        <v>276</v>
      </c>
      <c r="AI583">
        <v>4.1108738641733114</v>
      </c>
      <c r="AJ583">
        <v>4.0430512678345503</v>
      </c>
      <c r="AK583">
        <f t="shared" si="193"/>
        <v>13.019756843831994</v>
      </c>
      <c r="AL583">
        <f t="shared" si="194"/>
        <v>7.9229859587111955</v>
      </c>
      <c r="AM583" t="e">
        <f t="shared" si="195"/>
        <v>#NUM!</v>
      </c>
      <c r="AN583">
        <f t="shared" si="196"/>
        <v>7.9229859587111955</v>
      </c>
      <c r="AO583">
        <f t="shared" si="197"/>
        <v>1</v>
      </c>
      <c r="AP583">
        <f t="shared" si="198"/>
        <v>0</v>
      </c>
      <c r="AQ583">
        <f t="shared" si="199"/>
        <v>0</v>
      </c>
      <c r="AR583" t="e">
        <f>+MATCH(O583,'[1]Return t - CEO t - NO'!B395)</f>
        <v>#N/A</v>
      </c>
    </row>
    <row r="584" spans="1:44" x14ac:dyDescent="0.25">
      <c r="A584" t="s">
        <v>234</v>
      </c>
      <c r="B584">
        <v>2017</v>
      </c>
      <c r="C584">
        <v>43100</v>
      </c>
      <c r="D584">
        <v>695.60900000000004</v>
      </c>
      <c r="E584">
        <f>+D584</f>
        <v>695.60900000000004</v>
      </c>
      <c r="F584">
        <f t="shared" si="190"/>
        <v>695609</v>
      </c>
      <c r="G584">
        <f t="shared" si="191"/>
        <v>13.45254299984895</v>
      </c>
      <c r="H584">
        <v>281.01299999999998</v>
      </c>
      <c r="I584">
        <v>24.623000000000001</v>
      </c>
      <c r="J584">
        <v>19.815999999999999</v>
      </c>
      <c r="K584">
        <v>52.356999999999999</v>
      </c>
      <c r="L584">
        <v>0.57999999999999996</v>
      </c>
      <c r="M584">
        <v>951.38800000000003</v>
      </c>
      <c r="N584">
        <v>228</v>
      </c>
      <c r="O584" t="s">
        <v>235</v>
      </c>
      <c r="P584" t="s">
        <v>50</v>
      </c>
      <c r="Q584">
        <v>2000</v>
      </c>
      <c r="R584">
        <v>2023</v>
      </c>
      <c r="S584">
        <v>23</v>
      </c>
      <c r="U584">
        <v>7.0516310633315898E-2</v>
      </c>
      <c r="V584">
        <v>2.8487267991069692E-2</v>
      </c>
      <c r="W584">
        <v>2.0828515810584113E-2</v>
      </c>
      <c r="X584">
        <v>8.7622280819748558E-2</v>
      </c>
      <c r="Y584" t="s">
        <v>98</v>
      </c>
      <c r="Z584" t="s">
        <v>68</v>
      </c>
      <c r="AA584">
        <f t="shared" si="200"/>
        <v>2560</v>
      </c>
      <c r="AB584">
        <f t="shared" si="200"/>
        <v>0</v>
      </c>
      <c r="AC584">
        <f t="shared" si="200"/>
        <v>200</v>
      </c>
      <c r="AD584">
        <f t="shared" si="192"/>
        <v>2760</v>
      </c>
      <c r="AE584">
        <v>256</v>
      </c>
      <c r="AF584">
        <v>0</v>
      </c>
      <c r="AG584">
        <v>20</v>
      </c>
      <c r="AH584">
        <v>276</v>
      </c>
      <c r="AI584">
        <v>6.363028103540465</v>
      </c>
      <c r="AJ584">
        <v>3.1354942159291497</v>
      </c>
      <c r="AK584">
        <f t="shared" si="193"/>
        <v>13.45254299984895</v>
      </c>
      <c r="AL584">
        <f t="shared" si="194"/>
        <v>7.9229859587111955</v>
      </c>
      <c r="AM584" t="e">
        <f t="shared" si="195"/>
        <v>#NUM!</v>
      </c>
      <c r="AN584">
        <f t="shared" si="196"/>
        <v>7.8477625374736082</v>
      </c>
      <c r="AO584">
        <f t="shared" si="197"/>
        <v>0.92753623188405798</v>
      </c>
      <c r="AP584">
        <f t="shared" si="198"/>
        <v>0</v>
      </c>
      <c r="AQ584">
        <f t="shared" si="199"/>
        <v>7.2463768115942032E-2</v>
      </c>
      <c r="AR584" t="e">
        <f>+MATCH(O584,'[1]Return t - CEO t - NO'!B638)</f>
        <v>#N/A</v>
      </c>
    </row>
    <row r="585" spans="1:44" x14ac:dyDescent="0.25">
      <c r="A585" t="s">
        <v>248</v>
      </c>
      <c r="B585">
        <v>2022</v>
      </c>
      <c r="C585">
        <v>44926</v>
      </c>
      <c r="D585">
        <v>952.08500000000004</v>
      </c>
      <c r="E585">
        <f>+D585</f>
        <v>952.08500000000004</v>
      </c>
      <c r="F585">
        <f t="shared" si="190"/>
        <v>952085</v>
      </c>
      <c r="G585">
        <f t="shared" si="191"/>
        <v>13.766409595502056</v>
      </c>
      <c r="H585">
        <v>579.44200000000001</v>
      </c>
      <c r="I585">
        <v>9.2420000000000009</v>
      </c>
      <c r="J585">
        <v>105.255</v>
      </c>
      <c r="K585">
        <v>458.78699999999998</v>
      </c>
      <c r="L585">
        <v>0.26700000000000002</v>
      </c>
      <c r="M585">
        <v>1161.5329999999999</v>
      </c>
      <c r="N585">
        <v>228</v>
      </c>
      <c r="O585" t="s">
        <v>249</v>
      </c>
      <c r="P585" t="s">
        <v>50</v>
      </c>
      <c r="Q585">
        <v>2008</v>
      </c>
      <c r="R585">
        <v>2023</v>
      </c>
      <c r="S585">
        <v>15</v>
      </c>
      <c r="U585">
        <v>0.18164889669716727</v>
      </c>
      <c r="V585">
        <v>0.1105521040663386</v>
      </c>
      <c r="W585">
        <v>9.0617313498626381E-2</v>
      </c>
      <c r="X585">
        <v>1.594982759275303E-2</v>
      </c>
      <c r="Y585" t="s">
        <v>71</v>
      </c>
      <c r="Z585" t="s">
        <v>72</v>
      </c>
      <c r="AA585">
        <f t="shared" si="200"/>
        <v>2040</v>
      </c>
      <c r="AB585">
        <f t="shared" si="200"/>
        <v>0</v>
      </c>
      <c r="AC585">
        <f t="shared" si="200"/>
        <v>710</v>
      </c>
      <c r="AD585">
        <f t="shared" si="192"/>
        <v>2750</v>
      </c>
      <c r="AE585">
        <v>204</v>
      </c>
      <c r="AF585">
        <v>0</v>
      </c>
      <c r="AG585">
        <v>71</v>
      </c>
      <c r="AH585">
        <v>275</v>
      </c>
      <c r="AI585">
        <v>5.5872486584002496</v>
      </c>
      <c r="AJ585">
        <v>2.7080502011022101</v>
      </c>
      <c r="AK585">
        <f t="shared" si="193"/>
        <v>13.766409595502056</v>
      </c>
      <c r="AL585">
        <f t="shared" si="194"/>
        <v>7.9193561906606167</v>
      </c>
      <c r="AM585" t="e">
        <f t="shared" si="195"/>
        <v>#NUM!</v>
      </c>
      <c r="AN585">
        <f t="shared" si="196"/>
        <v>7.620705086838262</v>
      </c>
      <c r="AO585">
        <f t="shared" si="197"/>
        <v>0.74181818181818182</v>
      </c>
      <c r="AP585">
        <f t="shared" si="198"/>
        <v>0</v>
      </c>
      <c r="AQ585">
        <f t="shared" si="199"/>
        <v>0.25818181818181818</v>
      </c>
      <c r="AR585" t="e">
        <f>+MATCH(O585,'[1]Return t - CEO t - NO'!B553)</f>
        <v>#N/A</v>
      </c>
    </row>
    <row r="586" spans="1:44" x14ac:dyDescent="0.25">
      <c r="A586" t="s">
        <v>216</v>
      </c>
      <c r="B586">
        <v>2019</v>
      </c>
      <c r="C586">
        <v>43830</v>
      </c>
      <c r="D586">
        <v>2897.5070000000001</v>
      </c>
      <c r="E586">
        <f>+D586</f>
        <v>2897.5070000000001</v>
      </c>
      <c r="F586">
        <f t="shared" si="190"/>
        <v>2897507</v>
      </c>
      <c r="G586">
        <f t="shared" si="191"/>
        <v>14.87936127006888</v>
      </c>
      <c r="H586">
        <v>1742.8140000000001</v>
      </c>
      <c r="I586">
        <v>1093.396</v>
      </c>
      <c r="J586">
        <v>-39.533000000000001</v>
      </c>
      <c r="K586">
        <v>78.052000000000007</v>
      </c>
      <c r="L586">
        <v>3.2000000000000001E-2</v>
      </c>
      <c r="M586">
        <v>202.16200000000001</v>
      </c>
      <c r="N586">
        <v>228</v>
      </c>
      <c r="O586" t="s">
        <v>217</v>
      </c>
      <c r="P586" t="s">
        <v>50</v>
      </c>
      <c r="Q586">
        <v>1981</v>
      </c>
      <c r="R586">
        <v>2023</v>
      </c>
      <c r="S586">
        <v>42</v>
      </c>
      <c r="U586">
        <v>-2.2683430360325312E-2</v>
      </c>
      <c r="V586">
        <v>-1.3643797926976535E-2</v>
      </c>
      <c r="W586">
        <v>-0.19555109268804227</v>
      </c>
      <c r="X586">
        <v>0.62737389073073768</v>
      </c>
      <c r="Y586" t="s">
        <v>46</v>
      </c>
      <c r="Z586" t="s">
        <v>47</v>
      </c>
      <c r="AA586">
        <f t="shared" si="200"/>
        <v>2390</v>
      </c>
      <c r="AB586">
        <f t="shared" si="200"/>
        <v>0</v>
      </c>
      <c r="AC586">
        <f t="shared" si="200"/>
        <v>350</v>
      </c>
      <c r="AD586">
        <f t="shared" si="192"/>
        <v>2740</v>
      </c>
      <c r="AE586">
        <v>239</v>
      </c>
      <c r="AF586">
        <v>0</v>
      </c>
      <c r="AG586">
        <v>35</v>
      </c>
      <c r="AH586">
        <v>274</v>
      </c>
      <c r="AI586">
        <v>3.4657359027997265</v>
      </c>
      <c r="AJ586">
        <v>3.7376696182833684</v>
      </c>
      <c r="AK586">
        <f t="shared" si="193"/>
        <v>14.87936127006888</v>
      </c>
      <c r="AL586">
        <f t="shared" si="194"/>
        <v>7.9157131993821155</v>
      </c>
      <c r="AM586" t="e">
        <f t="shared" si="195"/>
        <v>#NUM!</v>
      </c>
      <c r="AN586">
        <f t="shared" si="196"/>
        <v>7.779048644925556</v>
      </c>
      <c r="AO586">
        <f t="shared" si="197"/>
        <v>0.87226277372262773</v>
      </c>
      <c r="AP586">
        <f t="shared" si="198"/>
        <v>0</v>
      </c>
      <c r="AQ586">
        <f t="shared" si="199"/>
        <v>0.12773722627737227</v>
      </c>
      <c r="AR586" t="e">
        <f>+MATCH(O586,'[1]Return t - CEO t - NO'!B253)</f>
        <v>#N/A</v>
      </c>
    </row>
    <row r="587" spans="1:44" x14ac:dyDescent="0.25">
      <c r="A587" t="s">
        <v>242</v>
      </c>
      <c r="B587">
        <v>2022</v>
      </c>
      <c r="C587">
        <v>44926</v>
      </c>
      <c r="D587">
        <v>319.03699999999998</v>
      </c>
      <c r="E587">
        <f>+D587*[1]Valuta!$D$12</f>
        <v>3160.5719441999995</v>
      </c>
      <c r="F587">
        <f t="shared" si="190"/>
        <v>3160571.9441999993</v>
      </c>
      <c r="G587">
        <f t="shared" si="191"/>
        <v>14.966263564185477</v>
      </c>
      <c r="H587">
        <v>284.73599999999999</v>
      </c>
      <c r="I587">
        <v>10.348000000000001</v>
      </c>
      <c r="J587">
        <v>36.473999999999997</v>
      </c>
      <c r="K587">
        <v>41.301000000000002</v>
      </c>
      <c r="L587">
        <v>0.06</v>
      </c>
      <c r="M587">
        <v>136.971</v>
      </c>
      <c r="N587">
        <v>228</v>
      </c>
      <c r="O587" t="s">
        <v>243</v>
      </c>
      <c r="P587" t="s">
        <v>45</v>
      </c>
      <c r="Q587">
        <v>1990</v>
      </c>
      <c r="R587">
        <v>2023</v>
      </c>
      <c r="S587">
        <v>33</v>
      </c>
      <c r="T587">
        <v>38660</v>
      </c>
      <c r="U587">
        <v>0.12809760620364127</v>
      </c>
      <c r="V587">
        <v>0.1143252976927441</v>
      </c>
      <c r="W587">
        <v>0.26628994458681032</v>
      </c>
      <c r="X587">
        <v>3.6342436502584854E-2</v>
      </c>
      <c r="Y587" t="s">
        <v>128</v>
      </c>
      <c r="Z587" t="s">
        <v>129</v>
      </c>
      <c r="AA587" s="1">
        <f>+AE587*[1]Valuta!$D$12</f>
        <v>1872.3473999999999</v>
      </c>
      <c r="AB587" s="1">
        <f>+AF587*[1]Valuta!$D$12</f>
        <v>742.99499999999989</v>
      </c>
      <c r="AC587" s="1">
        <f>+AG587*[1]Valuta!$D$12</f>
        <v>118.8792</v>
      </c>
      <c r="AD587" s="1">
        <f t="shared" si="192"/>
        <v>2734.2215999999994</v>
      </c>
      <c r="AE587">
        <v>189</v>
      </c>
      <c r="AF587">
        <v>75</v>
      </c>
      <c r="AG587">
        <v>12</v>
      </c>
      <c r="AH587">
        <v>276</v>
      </c>
      <c r="AI587">
        <v>4.0943445622221004</v>
      </c>
      <c r="AJ587">
        <v>3.4965075614664802</v>
      </c>
      <c r="AK587">
        <f t="shared" si="193"/>
        <v>14.966263564185477</v>
      </c>
      <c r="AL587">
        <f t="shared" si="194"/>
        <v>7.9136020674008547</v>
      </c>
      <c r="AM587">
        <f t="shared" si="195"/>
        <v>6.6106893152200152</v>
      </c>
      <c r="AN587">
        <f t="shared" si="196"/>
        <v>7.5349482167433468</v>
      </c>
      <c r="AO587">
        <f t="shared" si="197"/>
        <v>0.68478260869565233</v>
      </c>
      <c r="AP587">
        <f t="shared" si="198"/>
        <v>0.27173913043478265</v>
      </c>
      <c r="AQ587">
        <f t="shared" si="199"/>
        <v>4.3478260869565223E-2</v>
      </c>
      <c r="AR587">
        <f>+MATCH(O587,'[1]Return t - CEO t - NO'!B74)</f>
        <v>1</v>
      </c>
    </row>
    <row r="588" spans="1:44" x14ac:dyDescent="0.25">
      <c r="A588" t="s">
        <v>250</v>
      </c>
      <c r="B588">
        <v>2018</v>
      </c>
      <c r="C588">
        <v>43465</v>
      </c>
      <c r="D588">
        <v>2293.4279999999999</v>
      </c>
      <c r="E588">
        <f t="shared" ref="E588:E593" si="201">+D588</f>
        <v>2293.4279999999999</v>
      </c>
      <c r="F588">
        <f t="shared" si="190"/>
        <v>2293428</v>
      </c>
      <c r="G588">
        <f t="shared" si="191"/>
        <v>14.645558199459227</v>
      </c>
      <c r="H588">
        <v>210.952</v>
      </c>
      <c r="I588">
        <v>9.2210000000000001</v>
      </c>
      <c r="J588">
        <v>-151.35499999999999</v>
      </c>
      <c r="K588">
        <v>-131.31800000000001</v>
      </c>
      <c r="L588">
        <v>0.80900000000000005</v>
      </c>
      <c r="M588">
        <v>2369.9389999999999</v>
      </c>
      <c r="N588">
        <v>228</v>
      </c>
      <c r="O588" t="s">
        <v>251</v>
      </c>
      <c r="P588" t="s">
        <v>177</v>
      </c>
      <c r="Q588">
        <v>2000</v>
      </c>
      <c r="R588">
        <v>2023</v>
      </c>
      <c r="S588">
        <v>23</v>
      </c>
      <c r="U588">
        <v>-0.71748549433046371</v>
      </c>
      <c r="V588">
        <v>-6.5995095551288283E-2</v>
      </c>
      <c r="W588">
        <v>-6.3864512968477241E-2</v>
      </c>
      <c r="X588">
        <v>4.3711365618718953E-2</v>
      </c>
      <c r="Y588" t="s">
        <v>51</v>
      </c>
      <c r="Z588" t="s">
        <v>47</v>
      </c>
      <c r="AA588">
        <f t="shared" ref="AA588:AC593" si="202">+AE588*10</f>
        <v>2000</v>
      </c>
      <c r="AB588">
        <f t="shared" si="202"/>
        <v>0</v>
      </c>
      <c r="AC588">
        <f t="shared" si="202"/>
        <v>730</v>
      </c>
      <c r="AD588">
        <f t="shared" si="192"/>
        <v>2730</v>
      </c>
      <c r="AE588">
        <v>200</v>
      </c>
      <c r="AF588">
        <v>0</v>
      </c>
      <c r="AG588">
        <v>73</v>
      </c>
      <c r="AH588">
        <v>273</v>
      </c>
      <c r="AI588">
        <v>6.6957989170584913</v>
      </c>
      <c r="AJ588">
        <v>3.1354942159291497</v>
      </c>
      <c r="AK588">
        <f t="shared" si="193"/>
        <v>14.645558199459227</v>
      </c>
      <c r="AL588">
        <f t="shared" si="194"/>
        <v>7.9120568881790057</v>
      </c>
      <c r="AM588" t="e">
        <f t="shared" si="195"/>
        <v>#NUM!</v>
      </c>
      <c r="AN588">
        <f t="shared" si="196"/>
        <v>7.6009024595420822</v>
      </c>
      <c r="AO588">
        <f t="shared" si="197"/>
        <v>0.73260073260073255</v>
      </c>
      <c r="AP588">
        <f t="shared" si="198"/>
        <v>0</v>
      </c>
      <c r="AQ588">
        <f t="shared" si="199"/>
        <v>0.26739926739926739</v>
      </c>
      <c r="AR588" t="e">
        <f>+MATCH(O588,'[1]Return t - CEO t - NO'!B238)</f>
        <v>#N/A</v>
      </c>
    </row>
    <row r="589" spans="1:44" x14ac:dyDescent="0.25">
      <c r="A589" t="s">
        <v>222</v>
      </c>
      <c r="B589">
        <v>2016</v>
      </c>
      <c r="C589">
        <v>42735</v>
      </c>
      <c r="D589">
        <v>209.09800000000001</v>
      </c>
      <c r="E589">
        <f t="shared" si="201"/>
        <v>209.09800000000001</v>
      </c>
      <c r="F589">
        <f t="shared" si="190"/>
        <v>209098</v>
      </c>
      <c r="G589">
        <f t="shared" si="191"/>
        <v>12.250558320569452</v>
      </c>
      <c r="H589">
        <v>54.314999999999998</v>
      </c>
      <c r="I589">
        <v>20.311</v>
      </c>
      <c r="J589">
        <v>35.798000000000002</v>
      </c>
      <c r="K589">
        <v>49.686</v>
      </c>
      <c r="L589">
        <v>0.39500000000000002</v>
      </c>
      <c r="M589">
        <v>424.78699999999998</v>
      </c>
      <c r="N589">
        <v>228</v>
      </c>
      <c r="O589" t="s">
        <v>223</v>
      </c>
      <c r="P589" t="s">
        <v>50</v>
      </c>
      <c r="Q589">
        <v>1995</v>
      </c>
      <c r="R589">
        <v>2023</v>
      </c>
      <c r="S589">
        <v>28</v>
      </c>
      <c r="U589">
        <v>0.65908128509619812</v>
      </c>
      <c r="V589">
        <v>0.17120202010540511</v>
      </c>
      <c r="W589">
        <v>8.4272823791688545E-2</v>
      </c>
      <c r="X589">
        <v>0.37394826475191018</v>
      </c>
      <c r="Y589" t="s">
        <v>67</v>
      </c>
      <c r="Z589" t="s">
        <v>68</v>
      </c>
      <c r="AA589">
        <f t="shared" si="202"/>
        <v>2070</v>
      </c>
      <c r="AB589">
        <f t="shared" si="202"/>
        <v>490</v>
      </c>
      <c r="AC589">
        <f t="shared" si="202"/>
        <v>170</v>
      </c>
      <c r="AD589">
        <f t="shared" si="192"/>
        <v>2730</v>
      </c>
      <c r="AE589">
        <v>207</v>
      </c>
      <c r="AF589">
        <v>49</v>
      </c>
      <c r="AG589">
        <v>17</v>
      </c>
      <c r="AH589">
        <v>273</v>
      </c>
      <c r="AI589">
        <v>5.978885764901122</v>
      </c>
      <c r="AJ589">
        <v>3.3322045101752038</v>
      </c>
      <c r="AK589">
        <f t="shared" si="193"/>
        <v>12.250558320569452</v>
      </c>
      <c r="AL589">
        <f t="shared" si="194"/>
        <v>7.9120568881790057</v>
      </c>
      <c r="AM589">
        <f t="shared" si="195"/>
        <v>6.1944053911046719</v>
      </c>
      <c r="AN589">
        <f t="shared" si="196"/>
        <v>7.6353038862594147</v>
      </c>
      <c r="AO589">
        <f t="shared" si="197"/>
        <v>0.75824175824175821</v>
      </c>
      <c r="AP589">
        <f t="shared" si="198"/>
        <v>0.17948717948717949</v>
      </c>
      <c r="AQ589">
        <f t="shared" si="199"/>
        <v>6.2271062271062272E-2</v>
      </c>
      <c r="AR589" t="e">
        <f>+MATCH(O589,'[1]Return t - CEO t - NO'!B320)</f>
        <v>#N/A</v>
      </c>
    </row>
    <row r="590" spans="1:44" x14ac:dyDescent="0.25">
      <c r="A590" t="s">
        <v>246</v>
      </c>
      <c r="B590">
        <v>2022</v>
      </c>
      <c r="C590">
        <v>44926</v>
      </c>
      <c r="D590">
        <v>1932.827</v>
      </c>
      <c r="E590">
        <f t="shared" si="201"/>
        <v>1932.827</v>
      </c>
      <c r="F590">
        <f t="shared" si="190"/>
        <v>1932827</v>
      </c>
      <c r="G590">
        <f t="shared" si="191"/>
        <v>14.474494255995923</v>
      </c>
      <c r="H590">
        <v>-93.622</v>
      </c>
      <c r="I590">
        <v>1842.798</v>
      </c>
      <c r="J590">
        <v>78.483000000000004</v>
      </c>
      <c r="K590">
        <v>262.20999999999998</v>
      </c>
      <c r="L590">
        <v>0.39700000000000002</v>
      </c>
      <c r="M590">
        <v>658.49400000000003</v>
      </c>
      <c r="N590">
        <v>228</v>
      </c>
      <c r="O590" t="s">
        <v>247</v>
      </c>
      <c r="P590" t="s">
        <v>50</v>
      </c>
      <c r="Q590">
        <v>2003</v>
      </c>
      <c r="R590">
        <v>2023</v>
      </c>
      <c r="S590">
        <v>20</v>
      </c>
      <c r="U590">
        <v>-0.83829655422870697</v>
      </c>
      <c r="V590">
        <v>4.0605289557730725E-2</v>
      </c>
      <c r="W590">
        <v>0.11918559622411139</v>
      </c>
      <c r="X590">
        <v>-19.683386383542331</v>
      </c>
      <c r="Y590" t="s">
        <v>71</v>
      </c>
      <c r="Z590" t="s">
        <v>72</v>
      </c>
      <c r="AA590">
        <f t="shared" si="202"/>
        <v>2270</v>
      </c>
      <c r="AB590">
        <f t="shared" si="202"/>
        <v>0</v>
      </c>
      <c r="AC590">
        <f t="shared" si="202"/>
        <v>450</v>
      </c>
      <c r="AD590">
        <f t="shared" si="192"/>
        <v>2720</v>
      </c>
      <c r="AE590">
        <v>227</v>
      </c>
      <c r="AF590">
        <v>0</v>
      </c>
      <c r="AG590">
        <v>45</v>
      </c>
      <c r="AH590">
        <v>272</v>
      </c>
      <c r="AI590">
        <v>5.9839362806871907</v>
      </c>
      <c r="AJ590">
        <v>2.9957322735539909</v>
      </c>
      <c r="AK590">
        <f t="shared" si="193"/>
        <v>14.474494255995923</v>
      </c>
      <c r="AL590">
        <f t="shared" si="194"/>
        <v>7.9083871592900428</v>
      </c>
      <c r="AM590" t="e">
        <f t="shared" si="195"/>
        <v>#NUM!</v>
      </c>
      <c r="AN590">
        <f t="shared" si="196"/>
        <v>7.7275351104754479</v>
      </c>
      <c r="AO590">
        <f t="shared" si="197"/>
        <v>0.8345588235294118</v>
      </c>
      <c r="AP590">
        <f t="shared" si="198"/>
        <v>0</v>
      </c>
      <c r="AQ590">
        <f t="shared" si="199"/>
        <v>0.16544117647058823</v>
      </c>
      <c r="AR590" t="e">
        <f>+MATCH(O590,'[1]Return t - CEO t - NO'!B282)</f>
        <v>#N/A</v>
      </c>
    </row>
    <row r="591" spans="1:44" x14ac:dyDescent="0.25">
      <c r="A591" t="s">
        <v>179</v>
      </c>
      <c r="B591">
        <v>2017</v>
      </c>
      <c r="C591">
        <v>43100</v>
      </c>
      <c r="D591">
        <v>36110.779000000002</v>
      </c>
      <c r="E591">
        <f t="shared" si="201"/>
        <v>36110.779000000002</v>
      </c>
      <c r="F591">
        <f t="shared" si="190"/>
        <v>36110779</v>
      </c>
      <c r="G591">
        <f t="shared" si="191"/>
        <v>17.402101965992422</v>
      </c>
      <c r="H591">
        <v>4930.4409999999998</v>
      </c>
      <c r="I591">
        <v>28566.475999999999</v>
      </c>
      <c r="J591">
        <v>-339.459</v>
      </c>
      <c r="K591">
        <v>653.64</v>
      </c>
      <c r="L591">
        <v>2.0219999999999998</v>
      </c>
      <c r="M591">
        <v>3626.078</v>
      </c>
      <c r="N591">
        <v>228</v>
      </c>
      <c r="O591" t="s">
        <v>180</v>
      </c>
      <c r="P591" t="s">
        <v>50</v>
      </c>
      <c r="Q591">
        <v>1964</v>
      </c>
      <c r="R591">
        <v>2023</v>
      </c>
      <c r="S591">
        <v>59</v>
      </c>
      <c r="U591">
        <v>-6.8849622173756869E-2</v>
      </c>
      <c r="V591">
        <v>-9.4004895325021931E-3</v>
      </c>
      <c r="W591">
        <v>-9.3616022600727294E-2</v>
      </c>
      <c r="X591">
        <v>5.7938987607802224</v>
      </c>
      <c r="Y591" t="s">
        <v>71</v>
      </c>
      <c r="Z591" t="s">
        <v>72</v>
      </c>
      <c r="AA591">
        <f t="shared" si="202"/>
        <v>2480</v>
      </c>
      <c r="AB591">
        <f t="shared" si="202"/>
        <v>0</v>
      </c>
      <c r="AC591">
        <f t="shared" si="202"/>
        <v>230</v>
      </c>
      <c r="AD591">
        <f t="shared" si="192"/>
        <v>2710</v>
      </c>
      <c r="AE591">
        <v>248</v>
      </c>
      <c r="AF591">
        <v>0</v>
      </c>
      <c r="AG591">
        <v>23</v>
      </c>
      <c r="AH591">
        <v>271</v>
      </c>
      <c r="AI591">
        <v>7.611842399580417</v>
      </c>
      <c r="AJ591">
        <v>4.0775374439057197</v>
      </c>
      <c r="AK591">
        <f t="shared" si="193"/>
        <v>17.402101965992422</v>
      </c>
      <c r="AL591">
        <f t="shared" si="194"/>
        <v>7.9047039138737469</v>
      </c>
      <c r="AM591" t="e">
        <f t="shared" si="195"/>
        <v>#NUM!</v>
      </c>
      <c r="AN591">
        <f t="shared" si="196"/>
        <v>7.8160138391590275</v>
      </c>
      <c r="AO591">
        <f t="shared" si="197"/>
        <v>0.91512915129151295</v>
      </c>
      <c r="AP591">
        <f t="shared" si="198"/>
        <v>0</v>
      </c>
      <c r="AQ591">
        <f t="shared" si="199"/>
        <v>8.4870848708487087E-2</v>
      </c>
      <c r="AR591" t="e">
        <f>+MATCH(O591,'[1]Return t - CEO t - NO'!B622)</f>
        <v>#N/A</v>
      </c>
    </row>
    <row r="592" spans="1:44" x14ac:dyDescent="0.25">
      <c r="A592" t="s">
        <v>246</v>
      </c>
      <c r="B592">
        <v>2021</v>
      </c>
      <c r="C592">
        <v>44561</v>
      </c>
      <c r="D592">
        <v>1955.827</v>
      </c>
      <c r="E592">
        <f t="shared" si="201"/>
        <v>1955.827</v>
      </c>
      <c r="F592">
        <f t="shared" si="190"/>
        <v>1955827</v>
      </c>
      <c r="G592">
        <f t="shared" si="191"/>
        <v>14.486323679857568</v>
      </c>
      <c r="H592">
        <v>19.216999999999999</v>
      </c>
      <c r="I592">
        <v>1763.5340000000001</v>
      </c>
      <c r="J592">
        <v>-42.463000000000001</v>
      </c>
      <c r="K592">
        <v>161.15199999999999</v>
      </c>
      <c r="L592">
        <v>0.46100000000000002</v>
      </c>
      <c r="M592">
        <v>515.43299999999999</v>
      </c>
      <c r="N592">
        <v>228</v>
      </c>
      <c r="O592" t="s">
        <v>247</v>
      </c>
      <c r="P592" t="s">
        <v>50</v>
      </c>
      <c r="Q592">
        <v>2003</v>
      </c>
      <c r="R592">
        <v>2023</v>
      </c>
      <c r="S592">
        <v>20</v>
      </c>
      <c r="U592">
        <v>-2.209658115210491</v>
      </c>
      <c r="V592">
        <v>-2.1711020453240498E-2</v>
      </c>
      <c r="W592">
        <v>-8.23831613420173E-2</v>
      </c>
      <c r="X592">
        <v>91.769474944059965</v>
      </c>
      <c r="Y592" t="s">
        <v>71</v>
      </c>
      <c r="Z592" t="s">
        <v>72</v>
      </c>
      <c r="AA592">
        <f t="shared" si="202"/>
        <v>2250</v>
      </c>
      <c r="AB592">
        <f t="shared" si="202"/>
        <v>0</v>
      </c>
      <c r="AC592">
        <f t="shared" si="202"/>
        <v>440</v>
      </c>
      <c r="AD592">
        <f t="shared" si="192"/>
        <v>2690</v>
      </c>
      <c r="AE592">
        <v>225</v>
      </c>
      <c r="AF592">
        <v>0</v>
      </c>
      <c r="AG592">
        <v>44</v>
      </c>
      <c r="AH592">
        <v>269</v>
      </c>
      <c r="AI592">
        <v>6.1333980429966486</v>
      </c>
      <c r="AJ592">
        <v>2.9957322735539909</v>
      </c>
      <c r="AK592">
        <f t="shared" si="193"/>
        <v>14.486323679857568</v>
      </c>
      <c r="AL592">
        <f t="shared" si="194"/>
        <v>7.897296472595885</v>
      </c>
      <c r="AM592" t="e">
        <f t="shared" si="195"/>
        <v>#NUM!</v>
      </c>
      <c r="AN592">
        <f t="shared" si="196"/>
        <v>7.718685495198466</v>
      </c>
      <c r="AO592">
        <f t="shared" si="197"/>
        <v>0.83643122676579928</v>
      </c>
      <c r="AP592">
        <f t="shared" si="198"/>
        <v>0</v>
      </c>
      <c r="AQ592">
        <f t="shared" si="199"/>
        <v>0.16356877323420074</v>
      </c>
      <c r="AR592" t="e">
        <f>+MATCH(O592,'[1]Return t - CEO t - NO'!B283)</f>
        <v>#N/A</v>
      </c>
    </row>
    <row r="593" spans="1:44" x14ac:dyDescent="0.25">
      <c r="A593" t="s">
        <v>250</v>
      </c>
      <c r="B593">
        <v>2017</v>
      </c>
      <c r="C593">
        <v>43100</v>
      </c>
      <c r="D593">
        <v>1337.3209999999999</v>
      </c>
      <c r="E593">
        <f t="shared" si="201"/>
        <v>1337.3209999999999</v>
      </c>
      <c r="F593">
        <f t="shared" si="190"/>
        <v>1337321</v>
      </c>
      <c r="G593">
        <f t="shared" si="191"/>
        <v>14.106178917020326</v>
      </c>
      <c r="H593">
        <v>380.69900000000001</v>
      </c>
      <c r="I593">
        <v>174.863</v>
      </c>
      <c r="J593">
        <v>-27.140999999999998</v>
      </c>
      <c r="K593">
        <v>-7.7140000000000004</v>
      </c>
      <c r="L593">
        <v>0.82199999999999995</v>
      </c>
      <c r="M593">
        <v>1314.857</v>
      </c>
      <c r="N593">
        <v>228</v>
      </c>
      <c r="O593" t="s">
        <v>251</v>
      </c>
      <c r="P593" t="s">
        <v>177</v>
      </c>
      <c r="Q593">
        <v>2000</v>
      </c>
      <c r="R593">
        <v>2023</v>
      </c>
      <c r="S593">
        <v>23</v>
      </c>
      <c r="U593">
        <v>-7.1292543452964152E-2</v>
      </c>
      <c r="V593">
        <v>-2.029505257152172E-2</v>
      </c>
      <c r="W593">
        <v>-2.064178842261934E-2</v>
      </c>
      <c r="X593">
        <v>0.45932088080084266</v>
      </c>
      <c r="Y593" t="s">
        <v>51</v>
      </c>
      <c r="Z593" t="s">
        <v>47</v>
      </c>
      <c r="AA593">
        <f t="shared" si="202"/>
        <v>1950</v>
      </c>
      <c r="AB593">
        <f t="shared" si="202"/>
        <v>0</v>
      </c>
      <c r="AC593">
        <f t="shared" si="202"/>
        <v>730</v>
      </c>
      <c r="AD593">
        <f t="shared" si="192"/>
        <v>2680</v>
      </c>
      <c r="AE593">
        <v>195</v>
      </c>
      <c r="AF593">
        <v>0</v>
      </c>
      <c r="AG593">
        <v>73</v>
      </c>
      <c r="AH593">
        <v>268</v>
      </c>
      <c r="AI593">
        <v>6.7117403950561796</v>
      </c>
      <c r="AJ593">
        <v>3.1354942159291497</v>
      </c>
      <c r="AK593">
        <f t="shared" si="193"/>
        <v>14.106178917020326</v>
      </c>
      <c r="AL593">
        <f t="shared" si="194"/>
        <v>7.8935720735049024</v>
      </c>
      <c r="AM593" t="e">
        <f t="shared" si="195"/>
        <v>#NUM!</v>
      </c>
      <c r="AN593">
        <f t="shared" si="196"/>
        <v>7.5755846515577927</v>
      </c>
      <c r="AO593">
        <f t="shared" si="197"/>
        <v>0.72761194029850751</v>
      </c>
      <c r="AP593">
        <f t="shared" si="198"/>
        <v>0</v>
      </c>
      <c r="AQ593">
        <f t="shared" si="199"/>
        <v>0.27238805970149255</v>
      </c>
      <c r="AR593" t="e">
        <f>+MATCH(O593,'[1]Return t - CEO t - NO'!B239)</f>
        <v>#N/A</v>
      </c>
    </row>
    <row r="594" spans="1:44" x14ac:dyDescent="0.25">
      <c r="A594" t="s">
        <v>226</v>
      </c>
      <c r="B594">
        <v>2017</v>
      </c>
      <c r="C594">
        <v>43100</v>
      </c>
      <c r="D594">
        <v>33.92</v>
      </c>
      <c r="E594" s="5">
        <f>+D594*[1]Valuta!D7</f>
        <v>279.53811200000001</v>
      </c>
      <c r="F594">
        <f t="shared" si="190"/>
        <v>279538.11200000002</v>
      </c>
      <c r="G594">
        <f t="shared" si="191"/>
        <v>12.540893920063167</v>
      </c>
      <c r="H594">
        <v>28.451000000000001</v>
      </c>
      <c r="I594">
        <v>0.77300000000000002</v>
      </c>
      <c r="J594">
        <v>1.728</v>
      </c>
      <c r="K594">
        <v>1.859</v>
      </c>
      <c r="L594">
        <v>0.17699999999999999</v>
      </c>
      <c r="M594">
        <v>31.134</v>
      </c>
      <c r="N594">
        <v>228</v>
      </c>
      <c r="O594" t="s">
        <v>227</v>
      </c>
      <c r="P594" t="s">
        <v>45</v>
      </c>
      <c r="Q594">
        <v>2014</v>
      </c>
      <c r="R594">
        <v>2023</v>
      </c>
      <c r="S594">
        <v>9</v>
      </c>
      <c r="U594">
        <v>6.0736002249481565E-2</v>
      </c>
      <c r="V594">
        <v>5.094339622641509E-2</v>
      </c>
      <c r="W594">
        <v>5.5502023511273847E-2</v>
      </c>
      <c r="X594">
        <v>2.7169519524797018E-2</v>
      </c>
      <c r="Y594" t="s">
        <v>71</v>
      </c>
      <c r="Z594" t="s">
        <v>72</v>
      </c>
      <c r="AA594" s="1">
        <f>+AE594*[1]Valuta!D7</f>
        <v>1854.2474999999999</v>
      </c>
      <c r="AB594" s="1">
        <f>+AF594*[1]Valuta!$C$7</f>
        <v>0</v>
      </c>
      <c r="AC594" s="1">
        <f>+AG594*[1]Valuta!D7</f>
        <v>824.1099999999999</v>
      </c>
      <c r="AD594" s="1">
        <f t="shared" si="192"/>
        <v>2678.3575000000001</v>
      </c>
      <c r="AE594">
        <v>225</v>
      </c>
      <c r="AF594">
        <v>0</v>
      </c>
      <c r="AG594">
        <v>100</v>
      </c>
      <c r="AH594">
        <v>325</v>
      </c>
      <c r="AI594">
        <v>5.1761497325738288</v>
      </c>
      <c r="AJ594">
        <v>2.1972245773362196</v>
      </c>
      <c r="AK594">
        <f t="shared" si="193"/>
        <v>12.540893920063167</v>
      </c>
      <c r="AL594">
        <f t="shared" si="194"/>
        <v>7.892959012487065</v>
      </c>
      <c r="AM594">
        <v>0</v>
      </c>
      <c r="AN594">
        <f t="shared" si="196"/>
        <v>7.5252342323617478</v>
      </c>
      <c r="AO594">
        <f t="shared" si="197"/>
        <v>0.69230769230769229</v>
      </c>
      <c r="AP594">
        <f t="shared" si="198"/>
        <v>0</v>
      </c>
      <c r="AQ594">
        <f t="shared" si="199"/>
        <v>0.30769230769230765</v>
      </c>
      <c r="AR594">
        <f>+MATCH(O594,'[1]Return t - CEO t - NO'!B15)</f>
        <v>1</v>
      </c>
    </row>
    <row r="595" spans="1:44" x14ac:dyDescent="0.25">
      <c r="A595" t="s">
        <v>236</v>
      </c>
      <c r="B595">
        <v>2019</v>
      </c>
      <c r="C595">
        <v>43830</v>
      </c>
      <c r="D595">
        <v>444.80099999999999</v>
      </c>
      <c r="E595">
        <f t="shared" ref="E595:E602" si="203">+D595</f>
        <v>444.80099999999999</v>
      </c>
      <c r="F595">
        <f t="shared" si="190"/>
        <v>444801</v>
      </c>
      <c r="G595">
        <f t="shared" si="191"/>
        <v>13.005382270117421</v>
      </c>
      <c r="H595">
        <v>228.71299999999999</v>
      </c>
      <c r="I595">
        <v>26.757000000000001</v>
      </c>
      <c r="J595">
        <v>1.82</v>
      </c>
      <c r="K595">
        <v>21.712</v>
      </c>
      <c r="L595">
        <v>0.27300000000000002</v>
      </c>
      <c r="M595">
        <v>449.46800000000002</v>
      </c>
      <c r="N595">
        <v>228</v>
      </c>
      <c r="O595" t="s">
        <v>237</v>
      </c>
      <c r="P595" t="s">
        <v>50</v>
      </c>
      <c r="Q595">
        <v>1913</v>
      </c>
      <c r="R595">
        <v>2023</v>
      </c>
      <c r="S595">
        <v>110</v>
      </c>
      <c r="U595">
        <v>7.9575712792888907E-3</v>
      </c>
      <c r="V595">
        <v>4.0917174197000455E-3</v>
      </c>
      <c r="W595">
        <v>4.0492315359491665E-3</v>
      </c>
      <c r="X595">
        <v>0.11698941468128179</v>
      </c>
      <c r="Y595" t="s">
        <v>51</v>
      </c>
      <c r="Z595" t="s">
        <v>47</v>
      </c>
      <c r="AA595">
        <f t="shared" ref="AA595:AC602" si="204">+AE595*10</f>
        <v>2400</v>
      </c>
      <c r="AB595">
        <f t="shared" si="204"/>
        <v>0</v>
      </c>
      <c r="AC595">
        <f t="shared" si="204"/>
        <v>260</v>
      </c>
      <c r="AD595">
        <f t="shared" si="192"/>
        <v>2660</v>
      </c>
      <c r="AE595">
        <v>240</v>
      </c>
      <c r="AF595">
        <v>0</v>
      </c>
      <c r="AG595">
        <v>26</v>
      </c>
      <c r="AH595">
        <v>266</v>
      </c>
      <c r="AI595">
        <v>5.6094717951849598</v>
      </c>
      <c r="AJ595">
        <v>4.7004803657924166</v>
      </c>
      <c r="AK595">
        <f t="shared" si="193"/>
        <v>13.005382270117421</v>
      </c>
      <c r="AL595">
        <f t="shared" si="194"/>
        <v>7.886081401775745</v>
      </c>
      <c r="AM595" t="e">
        <f t="shared" ref="AM595:AM658" si="205">+LN(AB595)</f>
        <v>#NUM!</v>
      </c>
      <c r="AN595">
        <f t="shared" si="196"/>
        <v>7.7832240163360371</v>
      </c>
      <c r="AO595">
        <f t="shared" si="197"/>
        <v>0.90225563909774431</v>
      </c>
      <c r="AP595">
        <f t="shared" si="198"/>
        <v>0</v>
      </c>
      <c r="AQ595">
        <f t="shared" si="199"/>
        <v>9.7744360902255634E-2</v>
      </c>
      <c r="AR595" t="e">
        <f>+MATCH(O595,'[1]Return t - CEO t - NO'!B261)</f>
        <v>#N/A</v>
      </c>
    </row>
    <row r="596" spans="1:44" x14ac:dyDescent="0.25">
      <c r="A596" t="s">
        <v>220</v>
      </c>
      <c r="B596">
        <v>2015</v>
      </c>
      <c r="C596">
        <v>42369</v>
      </c>
      <c r="D596">
        <v>275.55200000000002</v>
      </c>
      <c r="E596">
        <f t="shared" si="203"/>
        <v>275.55200000000002</v>
      </c>
      <c r="F596">
        <f t="shared" si="190"/>
        <v>275552</v>
      </c>
      <c r="G596">
        <f t="shared" si="191"/>
        <v>12.526531637495891</v>
      </c>
      <c r="H596">
        <v>118.279</v>
      </c>
      <c r="I596">
        <v>13.333</v>
      </c>
      <c r="J596">
        <v>-3.823</v>
      </c>
      <c r="K596">
        <v>8.8320000000000007</v>
      </c>
      <c r="L596">
        <v>2.8000000000000001E-2</v>
      </c>
      <c r="M596">
        <v>248.34800000000001</v>
      </c>
      <c r="N596">
        <v>228</v>
      </c>
      <c r="O596" t="s">
        <v>221</v>
      </c>
      <c r="P596" t="s">
        <v>50</v>
      </c>
      <c r="Q596">
        <v>2002</v>
      </c>
      <c r="R596">
        <v>2023</v>
      </c>
      <c r="S596">
        <v>21</v>
      </c>
      <c r="U596">
        <v>-3.23218830054363E-2</v>
      </c>
      <c r="V596">
        <v>-1.387396934153989E-2</v>
      </c>
      <c r="W596">
        <v>-1.5393721713080032E-2</v>
      </c>
      <c r="X596">
        <v>0.11272499767498881</v>
      </c>
      <c r="Y596" t="s">
        <v>128</v>
      </c>
      <c r="Z596" t="s">
        <v>129</v>
      </c>
      <c r="AA596">
        <f t="shared" si="204"/>
        <v>2370</v>
      </c>
      <c r="AB596">
        <f t="shared" si="204"/>
        <v>0</v>
      </c>
      <c r="AC596">
        <f t="shared" si="204"/>
        <v>270</v>
      </c>
      <c r="AD596">
        <f t="shared" si="192"/>
        <v>2640</v>
      </c>
      <c r="AE596">
        <v>237</v>
      </c>
      <c r="AF596">
        <v>0</v>
      </c>
      <c r="AG596">
        <v>27</v>
      </c>
      <c r="AH596">
        <v>264</v>
      </c>
      <c r="AI596">
        <v>3.3322045101752038</v>
      </c>
      <c r="AJ596">
        <v>3.044522437723423</v>
      </c>
      <c r="AK596">
        <f t="shared" si="193"/>
        <v>12.526531637495891</v>
      </c>
      <c r="AL596">
        <f t="shared" si="194"/>
        <v>7.8785341961403619</v>
      </c>
      <c r="AM596" t="e">
        <f t="shared" si="205"/>
        <v>#NUM!</v>
      </c>
      <c r="AN596">
        <f t="shared" si="196"/>
        <v>7.7706452341291765</v>
      </c>
      <c r="AO596">
        <f t="shared" si="197"/>
        <v>0.89772727272727271</v>
      </c>
      <c r="AP596">
        <f t="shared" si="198"/>
        <v>0</v>
      </c>
      <c r="AQ596">
        <f t="shared" si="199"/>
        <v>0.10227272727272728</v>
      </c>
      <c r="AR596" t="e">
        <f>+MATCH(O596,'[1]Return t - CEO t - NO'!B393)</f>
        <v>#N/A</v>
      </c>
    </row>
    <row r="597" spans="1:44" x14ac:dyDescent="0.25">
      <c r="A597" t="s">
        <v>201</v>
      </c>
      <c r="B597">
        <v>2016</v>
      </c>
      <c r="C597">
        <v>42735</v>
      </c>
      <c r="D597">
        <v>4175.8559999999998</v>
      </c>
      <c r="E597">
        <f t="shared" si="203"/>
        <v>4175.8559999999998</v>
      </c>
      <c r="F597">
        <f t="shared" si="190"/>
        <v>4175856</v>
      </c>
      <c r="G597">
        <f t="shared" si="191"/>
        <v>15.244829925191446</v>
      </c>
      <c r="H597">
        <v>672.93200000000002</v>
      </c>
      <c r="I597">
        <v>109.102</v>
      </c>
      <c r="J597">
        <v>226.66499999999999</v>
      </c>
      <c r="K597">
        <v>233.001</v>
      </c>
      <c r="L597">
        <v>3.4000000000000002E-2</v>
      </c>
      <c r="M597">
        <v>440.96499999999997</v>
      </c>
      <c r="N597">
        <v>228</v>
      </c>
      <c r="O597" t="s">
        <v>202</v>
      </c>
      <c r="P597" t="s">
        <v>50</v>
      </c>
      <c r="Q597">
        <v>2012</v>
      </c>
      <c r="R597">
        <v>2023</v>
      </c>
      <c r="S597">
        <v>11</v>
      </c>
      <c r="U597">
        <v>0.3368319533028597</v>
      </c>
      <c r="V597">
        <v>5.4279888961688338E-2</v>
      </c>
      <c r="W597">
        <v>0.51402038710555265</v>
      </c>
      <c r="X597">
        <v>0.16212930875630821</v>
      </c>
      <c r="Y597" t="s">
        <v>83</v>
      </c>
      <c r="Z597" t="s">
        <v>84</v>
      </c>
      <c r="AA597">
        <f t="shared" si="204"/>
        <v>1460</v>
      </c>
      <c r="AB597">
        <f t="shared" si="204"/>
        <v>1090</v>
      </c>
      <c r="AC597">
        <f t="shared" si="204"/>
        <v>80</v>
      </c>
      <c r="AD597">
        <f t="shared" si="192"/>
        <v>2630</v>
      </c>
      <c r="AE597">
        <v>146</v>
      </c>
      <c r="AF597">
        <v>109</v>
      </c>
      <c r="AG597">
        <v>8</v>
      </c>
      <c r="AH597">
        <v>263</v>
      </c>
      <c r="AI597">
        <v>3.5263605246161616</v>
      </c>
      <c r="AJ597">
        <v>2.3978952727983707</v>
      </c>
      <c r="AK597">
        <f t="shared" si="193"/>
        <v>15.244829925191446</v>
      </c>
      <c r="AL597">
        <f t="shared" si="194"/>
        <v>7.8747391251718106</v>
      </c>
      <c r="AM597">
        <f t="shared" si="205"/>
        <v>6.9939329752231894</v>
      </c>
      <c r="AN597">
        <f t="shared" si="196"/>
        <v>7.2861917147023822</v>
      </c>
      <c r="AO597">
        <f t="shared" si="197"/>
        <v>0.55513307984790872</v>
      </c>
      <c r="AP597">
        <f t="shared" si="198"/>
        <v>0.4144486692015209</v>
      </c>
      <c r="AQ597">
        <f t="shared" si="199"/>
        <v>3.0418250950570342E-2</v>
      </c>
      <c r="AR597" t="e">
        <f>+MATCH(O597,'[1]Return t - CEO t - NO'!B368)</f>
        <v>#N/A</v>
      </c>
    </row>
    <row r="598" spans="1:44" x14ac:dyDescent="0.25">
      <c r="A598" t="s">
        <v>201</v>
      </c>
      <c r="B598">
        <v>2015</v>
      </c>
      <c r="C598">
        <v>42369</v>
      </c>
      <c r="D598">
        <v>2112.6860000000001</v>
      </c>
      <c r="E598">
        <f t="shared" si="203"/>
        <v>2112.6860000000001</v>
      </c>
      <c r="F598">
        <f t="shared" si="190"/>
        <v>2112686</v>
      </c>
      <c r="G598">
        <f t="shared" si="191"/>
        <v>14.563470681674804</v>
      </c>
      <c r="H598">
        <v>334.351</v>
      </c>
      <c r="I598">
        <v>1E-3</v>
      </c>
      <c r="J598">
        <v>46.072000000000003</v>
      </c>
      <c r="K598">
        <v>50.798000000000002</v>
      </c>
      <c r="L598">
        <v>0.02</v>
      </c>
      <c r="M598">
        <v>155.06899999999999</v>
      </c>
      <c r="N598">
        <v>228</v>
      </c>
      <c r="O598" t="s">
        <v>202</v>
      </c>
      <c r="P598" t="s">
        <v>50</v>
      </c>
      <c r="Q598">
        <v>2012</v>
      </c>
      <c r="R598">
        <v>2023</v>
      </c>
      <c r="S598">
        <v>11</v>
      </c>
      <c r="U598">
        <v>0.13779531091577416</v>
      </c>
      <c r="V598">
        <v>2.1807310693591E-2</v>
      </c>
      <c r="W598">
        <v>0.29710644938704711</v>
      </c>
      <c r="X598">
        <v>2.9908688773175498E-6</v>
      </c>
      <c r="Y598" t="s">
        <v>83</v>
      </c>
      <c r="Z598" t="s">
        <v>84</v>
      </c>
      <c r="AA598">
        <f t="shared" si="204"/>
        <v>1550</v>
      </c>
      <c r="AB598">
        <f t="shared" si="204"/>
        <v>960</v>
      </c>
      <c r="AC598">
        <f t="shared" si="204"/>
        <v>80</v>
      </c>
      <c r="AD598">
        <f t="shared" si="192"/>
        <v>2590</v>
      </c>
      <c r="AE598">
        <v>155</v>
      </c>
      <c r="AF598">
        <v>96</v>
      </c>
      <c r="AG598">
        <v>8</v>
      </c>
      <c r="AH598">
        <v>259</v>
      </c>
      <c r="AI598">
        <v>2.9957322735539909</v>
      </c>
      <c r="AJ598">
        <v>2.3978952727983707</v>
      </c>
      <c r="AK598">
        <f t="shared" si="193"/>
        <v>14.563470681674804</v>
      </c>
      <c r="AL598">
        <f t="shared" si="194"/>
        <v>7.8594131546935833</v>
      </c>
      <c r="AM598">
        <f t="shared" si="205"/>
        <v>6.866933284461882</v>
      </c>
      <c r="AN598">
        <f t="shared" si="196"/>
        <v>7.3460102099132927</v>
      </c>
      <c r="AO598">
        <f t="shared" si="197"/>
        <v>0.59845559845559848</v>
      </c>
      <c r="AP598">
        <f t="shared" si="198"/>
        <v>0.37065637065637064</v>
      </c>
      <c r="AQ598">
        <f t="shared" si="199"/>
        <v>3.0888030888030889E-2</v>
      </c>
      <c r="AR598" t="e">
        <f>+MATCH(O598,'[1]Return t - CEO t - NO'!B369)</f>
        <v>#N/A</v>
      </c>
    </row>
    <row r="599" spans="1:44" x14ac:dyDescent="0.25">
      <c r="A599" t="s">
        <v>216</v>
      </c>
      <c r="B599">
        <v>2015</v>
      </c>
      <c r="C599">
        <v>42369</v>
      </c>
      <c r="D599">
        <v>5671.7259999999997</v>
      </c>
      <c r="E599">
        <f t="shared" si="203"/>
        <v>5671.7259999999997</v>
      </c>
      <c r="F599">
        <f t="shared" si="190"/>
        <v>5671726</v>
      </c>
      <c r="G599">
        <f t="shared" si="191"/>
        <v>15.551004038551939</v>
      </c>
      <c r="H599">
        <v>2381.4290000000001</v>
      </c>
      <c r="I599">
        <v>2864.4389999999999</v>
      </c>
      <c r="J599">
        <v>100.346</v>
      </c>
      <c r="K599">
        <v>362.11700000000002</v>
      </c>
      <c r="L599">
        <v>0.13</v>
      </c>
      <c r="M599">
        <v>932.846</v>
      </c>
      <c r="N599">
        <v>228</v>
      </c>
      <c r="O599" t="s">
        <v>217</v>
      </c>
      <c r="P599" t="s">
        <v>50</v>
      </c>
      <c r="Q599">
        <v>1981</v>
      </c>
      <c r="R599">
        <v>2023</v>
      </c>
      <c r="S599">
        <v>42</v>
      </c>
      <c r="U599">
        <v>4.2136885038353021E-2</v>
      </c>
      <c r="V599">
        <v>1.7692321526110395E-2</v>
      </c>
      <c r="W599">
        <v>0.10756973819901677</v>
      </c>
      <c r="X599">
        <v>1.2028235987719977</v>
      </c>
      <c r="Y599" t="s">
        <v>46</v>
      </c>
      <c r="Z599" t="s">
        <v>47</v>
      </c>
      <c r="AA599">
        <f t="shared" si="204"/>
        <v>2340</v>
      </c>
      <c r="AB599">
        <f t="shared" si="204"/>
        <v>0</v>
      </c>
      <c r="AC599">
        <f t="shared" si="204"/>
        <v>240</v>
      </c>
      <c r="AD599">
        <f t="shared" si="192"/>
        <v>2580</v>
      </c>
      <c r="AE599">
        <v>234</v>
      </c>
      <c r="AF599">
        <v>0</v>
      </c>
      <c r="AG599">
        <v>24</v>
      </c>
      <c r="AH599">
        <v>258</v>
      </c>
      <c r="AI599">
        <v>4.8675344504555822</v>
      </c>
      <c r="AJ599">
        <v>3.7376696182833684</v>
      </c>
      <c r="AK599">
        <f t="shared" si="193"/>
        <v>15.551004038551939</v>
      </c>
      <c r="AL599">
        <f t="shared" si="194"/>
        <v>7.8555446779156632</v>
      </c>
      <c r="AM599" t="e">
        <f t="shared" si="205"/>
        <v>#NUM!</v>
      </c>
      <c r="AN599">
        <f t="shared" si="196"/>
        <v>7.7579062083517467</v>
      </c>
      <c r="AO599">
        <f t="shared" si="197"/>
        <v>0.90697674418604646</v>
      </c>
      <c r="AP599">
        <f t="shared" si="198"/>
        <v>0</v>
      </c>
      <c r="AQ599">
        <f t="shared" si="199"/>
        <v>9.3023255813953487E-2</v>
      </c>
      <c r="AR599" t="e">
        <f>+MATCH(O599,'[1]Return t - CEO t - NO'!B257)</f>
        <v>#N/A</v>
      </c>
    </row>
    <row r="600" spans="1:44" x14ac:dyDescent="0.25">
      <c r="A600" t="s">
        <v>236</v>
      </c>
      <c r="B600">
        <v>2018</v>
      </c>
      <c r="C600">
        <v>43465</v>
      </c>
      <c r="D600">
        <v>451.67500000000001</v>
      </c>
      <c r="E600">
        <f t="shared" si="203"/>
        <v>451.67500000000001</v>
      </c>
      <c r="F600">
        <f t="shared" si="190"/>
        <v>451675</v>
      </c>
      <c r="G600">
        <f t="shared" si="191"/>
        <v>13.020718173642129</v>
      </c>
      <c r="H600">
        <v>232.05500000000001</v>
      </c>
      <c r="I600">
        <v>14.808999999999999</v>
      </c>
      <c r="J600">
        <v>-43.976999999999997</v>
      </c>
      <c r="K600">
        <v>-35.347000000000001</v>
      </c>
      <c r="L600">
        <v>0.314</v>
      </c>
      <c r="M600">
        <v>569.125</v>
      </c>
      <c r="N600">
        <v>228</v>
      </c>
      <c r="O600" t="s">
        <v>237</v>
      </c>
      <c r="P600" t="s">
        <v>50</v>
      </c>
      <c r="Q600">
        <v>1913</v>
      </c>
      <c r="R600">
        <v>2023</v>
      </c>
      <c r="S600">
        <v>110</v>
      </c>
      <c r="U600">
        <v>-0.18951110728060155</v>
      </c>
      <c r="V600">
        <v>-9.7364255272042941E-2</v>
      </c>
      <c r="W600">
        <v>-7.7271249725455737E-2</v>
      </c>
      <c r="X600">
        <v>6.3816767576652084E-2</v>
      </c>
      <c r="Y600" t="s">
        <v>51</v>
      </c>
      <c r="Z600" t="s">
        <v>47</v>
      </c>
      <c r="AA600">
        <f t="shared" si="204"/>
        <v>2330</v>
      </c>
      <c r="AB600">
        <f t="shared" si="204"/>
        <v>0</v>
      </c>
      <c r="AC600">
        <f t="shared" si="204"/>
        <v>250</v>
      </c>
      <c r="AD600">
        <f t="shared" si="192"/>
        <v>2580</v>
      </c>
      <c r="AE600">
        <v>233</v>
      </c>
      <c r="AF600">
        <v>0</v>
      </c>
      <c r="AG600">
        <v>25</v>
      </c>
      <c r="AH600">
        <v>258</v>
      </c>
      <c r="AI600">
        <v>5.7493929859082531</v>
      </c>
      <c r="AJ600">
        <v>4.7004803657924166</v>
      </c>
      <c r="AK600">
        <f t="shared" si="193"/>
        <v>13.020718173642129</v>
      </c>
      <c r="AL600">
        <f t="shared" si="194"/>
        <v>7.8555446779156632</v>
      </c>
      <c r="AM600" t="e">
        <f t="shared" si="205"/>
        <v>#NUM!</v>
      </c>
      <c r="AN600">
        <f t="shared" si="196"/>
        <v>7.7536235465597461</v>
      </c>
      <c r="AO600">
        <f t="shared" si="197"/>
        <v>0.9031007751937985</v>
      </c>
      <c r="AP600">
        <f t="shared" si="198"/>
        <v>0</v>
      </c>
      <c r="AQ600">
        <f t="shared" si="199"/>
        <v>9.6899224806201556E-2</v>
      </c>
      <c r="AR600" t="e">
        <f>+MATCH(O600,'[1]Return t - CEO t - NO'!B262)</f>
        <v>#N/A</v>
      </c>
    </row>
    <row r="601" spans="1:44" x14ac:dyDescent="0.25">
      <c r="A601" t="s">
        <v>246</v>
      </c>
      <c r="B601">
        <v>2019</v>
      </c>
      <c r="C601">
        <v>43830</v>
      </c>
      <c r="D601">
        <v>3473.6889999999999</v>
      </c>
      <c r="E601">
        <f t="shared" si="203"/>
        <v>3473.6889999999999</v>
      </c>
      <c r="F601">
        <f t="shared" si="190"/>
        <v>3473689</v>
      </c>
      <c r="G601">
        <f t="shared" si="191"/>
        <v>15.060727699611187</v>
      </c>
      <c r="H601">
        <v>-1034.5730000000001</v>
      </c>
      <c r="I601">
        <v>95.206999999999994</v>
      </c>
      <c r="J601">
        <v>-88.388000000000005</v>
      </c>
      <c r="K601">
        <v>235.06700000000001</v>
      </c>
      <c r="L601">
        <v>0.46</v>
      </c>
      <c r="M601">
        <v>708.34699999999998</v>
      </c>
      <c r="N601">
        <v>228</v>
      </c>
      <c r="O601" t="s">
        <v>247</v>
      </c>
      <c r="P601" t="s">
        <v>50</v>
      </c>
      <c r="Q601">
        <v>2003</v>
      </c>
      <c r="R601">
        <v>2023</v>
      </c>
      <c r="S601">
        <v>20</v>
      </c>
      <c r="U601">
        <v>8.5434280616254243E-2</v>
      </c>
      <c r="V601">
        <v>-2.5444995219779321E-2</v>
      </c>
      <c r="W601">
        <v>-0.12478065129096334</v>
      </c>
      <c r="X601">
        <v>-9.2025405650447076E-2</v>
      </c>
      <c r="Y601" t="s">
        <v>71</v>
      </c>
      <c r="Z601" t="s">
        <v>72</v>
      </c>
      <c r="AA601">
        <f t="shared" si="204"/>
        <v>2130</v>
      </c>
      <c r="AB601">
        <f t="shared" si="204"/>
        <v>0</v>
      </c>
      <c r="AC601">
        <f t="shared" si="204"/>
        <v>450</v>
      </c>
      <c r="AD601">
        <f t="shared" si="192"/>
        <v>2580</v>
      </c>
      <c r="AE601">
        <v>213</v>
      </c>
      <c r="AF601">
        <v>0</v>
      </c>
      <c r="AG601">
        <v>45</v>
      </c>
      <c r="AH601">
        <v>258</v>
      </c>
      <c r="AI601">
        <v>6.131226489483141</v>
      </c>
      <c r="AJ601">
        <v>2.9957322735539909</v>
      </c>
      <c r="AK601">
        <f t="shared" si="193"/>
        <v>15.060727699611187</v>
      </c>
      <c r="AL601">
        <f t="shared" si="194"/>
        <v>7.8555446779156632</v>
      </c>
      <c r="AM601" t="e">
        <f t="shared" si="205"/>
        <v>#NUM!</v>
      </c>
      <c r="AN601">
        <f t="shared" si="196"/>
        <v>7.6638772587034705</v>
      </c>
      <c r="AO601">
        <f t="shared" si="197"/>
        <v>0.82558139534883723</v>
      </c>
      <c r="AP601">
        <f t="shared" si="198"/>
        <v>0</v>
      </c>
      <c r="AQ601">
        <f t="shared" si="199"/>
        <v>0.1744186046511628</v>
      </c>
      <c r="AR601" t="e">
        <f>+MATCH(O601,'[1]Return t - CEO t - NO'!B285)</f>
        <v>#N/A</v>
      </c>
    </row>
    <row r="602" spans="1:44" x14ac:dyDescent="0.25">
      <c r="A602" t="s">
        <v>244</v>
      </c>
      <c r="B602">
        <v>2019</v>
      </c>
      <c r="C602">
        <v>43830</v>
      </c>
      <c r="D602">
        <v>602.1</v>
      </c>
      <c r="E602">
        <f t="shared" si="203"/>
        <v>602.1</v>
      </c>
      <c r="F602">
        <f t="shared" si="190"/>
        <v>602100</v>
      </c>
      <c r="G602">
        <f t="shared" si="191"/>
        <v>13.30817882345254</v>
      </c>
      <c r="H602">
        <v>230.7</v>
      </c>
      <c r="I602">
        <v>107.6</v>
      </c>
      <c r="J602">
        <v>35</v>
      </c>
      <c r="K602">
        <v>43.1</v>
      </c>
      <c r="L602">
        <v>0.106</v>
      </c>
      <c r="M602">
        <v>380.8</v>
      </c>
      <c r="N602">
        <v>228</v>
      </c>
      <c r="O602" t="s">
        <v>245</v>
      </c>
      <c r="P602" t="s">
        <v>50</v>
      </c>
      <c r="Q602">
        <v>2011</v>
      </c>
      <c r="R602">
        <v>2023</v>
      </c>
      <c r="S602">
        <v>12</v>
      </c>
      <c r="U602">
        <v>0.15171218032076289</v>
      </c>
      <c r="V602">
        <v>5.8129878757681448E-2</v>
      </c>
      <c r="W602">
        <v>9.1911764705882346E-2</v>
      </c>
      <c r="X602">
        <v>0.46640658864325962</v>
      </c>
      <c r="Y602" t="s">
        <v>205</v>
      </c>
      <c r="Z602" t="s">
        <v>47</v>
      </c>
      <c r="AA602">
        <f t="shared" si="204"/>
        <v>2120</v>
      </c>
      <c r="AB602">
        <f t="shared" si="204"/>
        <v>80</v>
      </c>
      <c r="AC602">
        <f t="shared" si="204"/>
        <v>380</v>
      </c>
      <c r="AD602">
        <f t="shared" si="192"/>
        <v>2580</v>
      </c>
      <c r="AE602">
        <v>212</v>
      </c>
      <c r="AF602">
        <v>8</v>
      </c>
      <c r="AG602">
        <v>38</v>
      </c>
      <c r="AH602">
        <v>258</v>
      </c>
      <c r="AI602">
        <v>4.6634390941120669</v>
      </c>
      <c r="AJ602">
        <v>2.4849066497880004</v>
      </c>
      <c r="AK602">
        <f t="shared" si="193"/>
        <v>13.30817882345254</v>
      </c>
      <c r="AL602">
        <f t="shared" si="194"/>
        <v>7.8555446779156632</v>
      </c>
      <c r="AM602">
        <f t="shared" si="205"/>
        <v>4.3820266346738812</v>
      </c>
      <c r="AN602">
        <f t="shared" si="196"/>
        <v>7.6591713676660582</v>
      </c>
      <c r="AO602">
        <f t="shared" si="197"/>
        <v>0.82170542635658916</v>
      </c>
      <c r="AP602">
        <f t="shared" si="198"/>
        <v>3.1007751937984496E-2</v>
      </c>
      <c r="AQ602">
        <f t="shared" si="199"/>
        <v>0.14728682170542637</v>
      </c>
      <c r="AR602" t="e">
        <f>+MATCH(O602,'[1]Return t - CEO t - NO'!B676)</f>
        <v>#N/A</v>
      </c>
    </row>
    <row r="603" spans="1:44" x14ac:dyDescent="0.25">
      <c r="A603" t="s">
        <v>122</v>
      </c>
      <c r="B603">
        <v>2015</v>
      </c>
      <c r="C603">
        <v>42369</v>
      </c>
      <c r="D603">
        <v>115.096</v>
      </c>
      <c r="E603">
        <f>+D603*[1]Valuta!$D$5</f>
        <v>1012.6836656</v>
      </c>
      <c r="F603">
        <f t="shared" si="190"/>
        <v>1012683.6656000001</v>
      </c>
      <c r="G603">
        <f t="shared" si="191"/>
        <v>13.828114459635637</v>
      </c>
      <c r="H603">
        <v>108.17100000000001</v>
      </c>
      <c r="I603">
        <v>1.8560000000000001</v>
      </c>
      <c r="J603">
        <v>-39.234999999999999</v>
      </c>
      <c r="K603">
        <v>-39.145000000000003</v>
      </c>
      <c r="L603">
        <v>5.0000000000000001E-3</v>
      </c>
      <c r="M603">
        <v>1E-3</v>
      </c>
      <c r="N603">
        <v>228</v>
      </c>
      <c r="O603" t="s">
        <v>123</v>
      </c>
      <c r="P603" t="s">
        <v>45</v>
      </c>
      <c r="Q603">
        <v>2009</v>
      </c>
      <c r="R603">
        <v>2023</v>
      </c>
      <c r="S603">
        <v>14</v>
      </c>
      <c r="U603">
        <v>-0.36271274186242153</v>
      </c>
      <c r="V603">
        <v>-0.34088934454716063</v>
      </c>
      <c r="W603">
        <v>-39235</v>
      </c>
      <c r="X603">
        <v>1.7158018322840689E-2</v>
      </c>
      <c r="Y603" t="s">
        <v>71</v>
      </c>
      <c r="Z603" t="s">
        <v>72</v>
      </c>
      <c r="AA603" s="1">
        <f>+AE603*[1]Valuta!$D$5</f>
        <v>2270.0388000000003</v>
      </c>
      <c r="AB603" s="1">
        <f>+AF603*[1]Valuta!$D$5</f>
        <v>0</v>
      </c>
      <c r="AC603" s="1">
        <f>+AG603*[1]Valuta!$D$5</f>
        <v>307.95100000000002</v>
      </c>
      <c r="AD603" s="1">
        <f t="shared" si="192"/>
        <v>2577.9898000000003</v>
      </c>
      <c r="AE603">
        <v>258</v>
      </c>
      <c r="AF603">
        <v>0</v>
      </c>
      <c r="AG603">
        <v>35</v>
      </c>
      <c r="AH603">
        <v>293</v>
      </c>
      <c r="AI603">
        <v>1.6094379124341003</v>
      </c>
      <c r="AJ603">
        <v>2.6390573296152584</v>
      </c>
      <c r="AK603">
        <f t="shared" si="193"/>
        <v>13.828114459635637</v>
      </c>
      <c r="AL603">
        <f t="shared" si="194"/>
        <v>7.8547652269358359</v>
      </c>
      <c r="AM603" t="e">
        <f t="shared" si="205"/>
        <v>#NUM!</v>
      </c>
      <c r="AN603">
        <f t="shared" si="196"/>
        <v>7.7275522028403865</v>
      </c>
      <c r="AO603">
        <f t="shared" si="197"/>
        <v>0.88054607508532423</v>
      </c>
      <c r="AP603">
        <f t="shared" si="198"/>
        <v>0</v>
      </c>
      <c r="AQ603">
        <f t="shared" si="199"/>
        <v>0.11945392491467577</v>
      </c>
      <c r="AR603" t="e">
        <f>+MATCH(O603,'[1]Return t - CEO t - NO'!B488)</f>
        <v>#N/A</v>
      </c>
    </row>
    <row r="604" spans="1:44" x14ac:dyDescent="0.25">
      <c r="A604" t="s">
        <v>158</v>
      </c>
      <c r="B604">
        <v>2020</v>
      </c>
      <c r="C604">
        <v>44196</v>
      </c>
      <c r="D604">
        <v>52.756</v>
      </c>
      <c r="E604">
        <f>+D604*[1]Valuta!$D$10</f>
        <v>450.40434999999997</v>
      </c>
      <c r="F604">
        <f t="shared" si="190"/>
        <v>450404.35</v>
      </c>
      <c r="G604">
        <f t="shared" si="191"/>
        <v>13.017901013842684</v>
      </c>
      <c r="H604">
        <v>14.234999999999999</v>
      </c>
      <c r="I604">
        <v>3.4049999999999998</v>
      </c>
      <c r="J604">
        <v>-7.9870000000000001</v>
      </c>
      <c r="K604">
        <v>-2.1179999999999999</v>
      </c>
      <c r="L604">
        <v>1.0999999999999999E-2</v>
      </c>
      <c r="M604">
        <v>13.590999999999999</v>
      </c>
      <c r="N604">
        <v>228</v>
      </c>
      <c r="O604" t="s">
        <v>159</v>
      </c>
      <c r="P604" t="s">
        <v>45</v>
      </c>
      <c r="Q604">
        <v>2005</v>
      </c>
      <c r="R604">
        <v>2023</v>
      </c>
      <c r="S604">
        <v>18</v>
      </c>
      <c r="U604">
        <v>-0.56108184053389532</v>
      </c>
      <c r="V604">
        <v>-0.15139510197892184</v>
      </c>
      <c r="W604">
        <v>-0.58766830991097052</v>
      </c>
      <c r="X604">
        <v>0.23919915700737618</v>
      </c>
      <c r="Y604" t="s">
        <v>71</v>
      </c>
      <c r="Z604" t="s">
        <v>72</v>
      </c>
      <c r="AA604" s="1">
        <f>+AE604*[1]Valuta!$D$10</f>
        <v>2373.4249999999997</v>
      </c>
      <c r="AB604" s="1">
        <f>+AF604*[1]Valuta!$D$10</f>
        <v>0</v>
      </c>
      <c r="AC604" s="1">
        <f>+AG604*[1]Valuta!$D$10</f>
        <v>187.82499999999999</v>
      </c>
      <c r="AD604" s="1">
        <f t="shared" si="192"/>
        <v>2561.2499999999995</v>
      </c>
      <c r="AE604">
        <v>278</v>
      </c>
      <c r="AF604">
        <v>0</v>
      </c>
      <c r="AG604">
        <v>22</v>
      </c>
      <c r="AH604">
        <v>300</v>
      </c>
      <c r="AI604">
        <v>2.3978952727983707</v>
      </c>
      <c r="AJ604">
        <v>2.8903717578961645</v>
      </c>
      <c r="AK604">
        <f t="shared" si="193"/>
        <v>13.017901013842684</v>
      </c>
      <c r="AL604">
        <f t="shared" si="194"/>
        <v>7.8482506995531089</v>
      </c>
      <c r="AM604" t="e">
        <f t="shared" si="205"/>
        <v>#NUM!</v>
      </c>
      <c r="AN604">
        <f t="shared" si="196"/>
        <v>7.7720893385875458</v>
      </c>
      <c r="AO604">
        <f t="shared" si="197"/>
        <v>0.92666666666666675</v>
      </c>
      <c r="AP604">
        <f t="shared" si="198"/>
        <v>0</v>
      </c>
      <c r="AQ604">
        <f t="shared" si="199"/>
        <v>7.3333333333333348E-2</v>
      </c>
      <c r="AR604" t="e">
        <f>+MATCH(O604,'[1]Return t - CEO t - NO'!B444)</f>
        <v>#N/A</v>
      </c>
    </row>
    <row r="605" spans="1:44" x14ac:dyDescent="0.25">
      <c r="A605" t="s">
        <v>218</v>
      </c>
      <c r="B605">
        <v>2018</v>
      </c>
      <c r="C605">
        <v>43465</v>
      </c>
      <c r="D605">
        <v>74.828999999999994</v>
      </c>
      <c r="E605">
        <f>+D605*[1]Valuta!$D$8</f>
        <v>650.34632190000002</v>
      </c>
      <c r="F605">
        <f t="shared" si="190"/>
        <v>650346.32189999998</v>
      </c>
      <c r="G605">
        <f t="shared" si="191"/>
        <v>13.385260302905817</v>
      </c>
      <c r="H605">
        <v>3.3279999999999998</v>
      </c>
      <c r="I605">
        <v>31.045999999999999</v>
      </c>
      <c r="J605">
        <v>-29.125</v>
      </c>
      <c r="K605">
        <v>-10.616</v>
      </c>
      <c r="L605">
        <v>0.125</v>
      </c>
      <c r="M605">
        <v>28.760999999999999</v>
      </c>
      <c r="N605">
        <v>228</v>
      </c>
      <c r="O605" t="s">
        <v>219</v>
      </c>
      <c r="P605" t="s">
        <v>45</v>
      </c>
      <c r="Q605">
        <v>2002</v>
      </c>
      <c r="R605">
        <v>2023</v>
      </c>
      <c r="S605">
        <v>21</v>
      </c>
      <c r="T605">
        <v>39171</v>
      </c>
      <c r="U605">
        <v>-8.7515024038461551</v>
      </c>
      <c r="V605">
        <v>-0.3892207566585148</v>
      </c>
      <c r="W605">
        <v>-1.0126560272591356</v>
      </c>
      <c r="X605">
        <v>9.3287259615384617</v>
      </c>
      <c r="Y605" t="s">
        <v>71</v>
      </c>
      <c r="Z605" t="s">
        <v>72</v>
      </c>
      <c r="AA605" s="1">
        <f>+AE605*[1]Valuta!$D$8</f>
        <v>3424.2934</v>
      </c>
      <c r="AB605" s="1">
        <f>+AF605*[1]Valuta!$D$8</f>
        <v>-973.40320000000008</v>
      </c>
      <c r="AC605" s="1">
        <f>+AG605*[1]Valuta!$D$8</f>
        <v>104.29320000000001</v>
      </c>
      <c r="AD605" s="1">
        <f t="shared" si="192"/>
        <v>2555.1833999999999</v>
      </c>
      <c r="AE605">
        <v>394</v>
      </c>
      <c r="AF605">
        <v>-112</v>
      </c>
      <c r="AG605">
        <v>12</v>
      </c>
      <c r="AH605">
        <v>294</v>
      </c>
      <c r="AI605">
        <v>4.8283137373023015</v>
      </c>
      <c r="AJ605">
        <v>3.044522437723423</v>
      </c>
      <c r="AK605">
        <f t="shared" si="193"/>
        <v>13.385260302905817</v>
      </c>
      <c r="AL605">
        <f t="shared" si="194"/>
        <v>7.8458792808836026</v>
      </c>
      <c r="AM605" t="e">
        <f t="shared" si="205"/>
        <v>#NUM!</v>
      </c>
      <c r="AN605">
        <f t="shared" si="196"/>
        <v>8.1386504228428542</v>
      </c>
      <c r="AO605">
        <f t="shared" si="197"/>
        <v>1.3401360544217689</v>
      </c>
      <c r="AP605">
        <f t="shared" si="198"/>
        <v>-0.38095238095238099</v>
      </c>
      <c r="AQ605">
        <f t="shared" si="199"/>
        <v>4.0816326530612249E-2</v>
      </c>
      <c r="AR605" t="e">
        <f>+MATCH(O605,'[1]Return t - CEO t - NO'!B206)</f>
        <v>#N/A</v>
      </c>
    </row>
    <row r="606" spans="1:44" x14ac:dyDescent="0.25">
      <c r="A606" t="s">
        <v>240</v>
      </c>
      <c r="B606">
        <v>2020</v>
      </c>
      <c r="C606">
        <v>44196</v>
      </c>
      <c r="D606">
        <v>3097.1129999999998</v>
      </c>
      <c r="E606">
        <f t="shared" ref="E606:E611" si="206">+D606</f>
        <v>3097.1129999999998</v>
      </c>
      <c r="F606">
        <f t="shared" si="190"/>
        <v>3097113</v>
      </c>
      <c r="G606">
        <f t="shared" si="191"/>
        <v>14.945980945212536</v>
      </c>
      <c r="H606">
        <v>581.66399999999999</v>
      </c>
      <c r="I606">
        <v>2248.6590000000001</v>
      </c>
      <c r="J606">
        <v>-96.828999999999994</v>
      </c>
      <c r="K606">
        <v>110.79900000000001</v>
      </c>
      <c r="L606">
        <v>0.42</v>
      </c>
      <c r="M606">
        <v>510.44499999999999</v>
      </c>
      <c r="N606">
        <v>228</v>
      </c>
      <c r="O606" t="s">
        <v>241</v>
      </c>
      <c r="P606" t="s">
        <v>50</v>
      </c>
      <c r="Q606">
        <v>2004</v>
      </c>
      <c r="R606">
        <v>2023</v>
      </c>
      <c r="S606">
        <v>19</v>
      </c>
      <c r="U606">
        <v>-0.16646895802387632</v>
      </c>
      <c r="V606">
        <v>-3.1264277409316352E-2</v>
      </c>
      <c r="W606">
        <v>-0.18969526589544417</v>
      </c>
      <c r="X606">
        <v>3.865907121637234</v>
      </c>
      <c r="Y606" t="s">
        <v>71</v>
      </c>
      <c r="Z606" t="s">
        <v>72</v>
      </c>
      <c r="AA606">
        <f t="shared" ref="AA606:AC611" si="207">+AE606*10</f>
        <v>2170</v>
      </c>
      <c r="AB606">
        <f t="shared" si="207"/>
        <v>0</v>
      </c>
      <c r="AC606">
        <f t="shared" si="207"/>
        <v>380</v>
      </c>
      <c r="AD606">
        <f t="shared" si="192"/>
        <v>2550</v>
      </c>
      <c r="AE606">
        <v>217</v>
      </c>
      <c r="AF606">
        <v>0</v>
      </c>
      <c r="AG606">
        <v>38</v>
      </c>
      <c r="AH606">
        <v>255</v>
      </c>
      <c r="AI606">
        <v>6.0402547112774139</v>
      </c>
      <c r="AJ606">
        <v>2.9444389791664403</v>
      </c>
      <c r="AK606">
        <f t="shared" si="193"/>
        <v>14.945980945212536</v>
      </c>
      <c r="AL606">
        <f t="shared" si="194"/>
        <v>7.8438486381524717</v>
      </c>
      <c r="AM606" t="e">
        <f t="shared" si="205"/>
        <v>#NUM!</v>
      </c>
      <c r="AN606">
        <f t="shared" si="196"/>
        <v>7.6824824465345056</v>
      </c>
      <c r="AO606">
        <f t="shared" si="197"/>
        <v>0.85098039215686272</v>
      </c>
      <c r="AP606">
        <f t="shared" si="198"/>
        <v>0</v>
      </c>
      <c r="AQ606">
        <f t="shared" si="199"/>
        <v>0.14901960784313725</v>
      </c>
      <c r="AR606" t="e">
        <f>+MATCH(O606,'[1]Return t - CEO t - NO'!B196)</f>
        <v>#N/A</v>
      </c>
    </row>
    <row r="607" spans="1:44" x14ac:dyDescent="0.25">
      <c r="A607" t="s">
        <v>230</v>
      </c>
      <c r="B607">
        <v>2020</v>
      </c>
      <c r="C607">
        <v>44196</v>
      </c>
      <c r="D607">
        <v>782.96299999999997</v>
      </c>
      <c r="E607">
        <f t="shared" si="206"/>
        <v>782.96299999999997</v>
      </c>
      <c r="F607">
        <f t="shared" si="190"/>
        <v>782963</v>
      </c>
      <c r="G607">
        <f t="shared" si="191"/>
        <v>13.570840719705725</v>
      </c>
      <c r="H607">
        <v>772.36400000000003</v>
      </c>
      <c r="I607">
        <v>1E-3</v>
      </c>
      <c r="J607">
        <v>155.14699999999999</v>
      </c>
      <c r="K607">
        <v>153.80799999999999</v>
      </c>
      <c r="L607">
        <v>2E-3</v>
      </c>
      <c r="M607">
        <v>174.476</v>
      </c>
      <c r="N607">
        <v>228</v>
      </c>
      <c r="O607" t="s">
        <v>231</v>
      </c>
      <c r="P607" t="s">
        <v>50</v>
      </c>
      <c r="Q607">
        <v>2010</v>
      </c>
      <c r="R607">
        <v>2023</v>
      </c>
      <c r="S607">
        <v>13</v>
      </c>
      <c r="U607">
        <v>0.20087290448544984</v>
      </c>
      <c r="V607">
        <v>0.19815368031439545</v>
      </c>
      <c r="W607">
        <v>0.88921685504023473</v>
      </c>
      <c r="X607">
        <v>1.2947263207503198E-6</v>
      </c>
      <c r="Y607" t="s">
        <v>92</v>
      </c>
      <c r="Z607" t="s">
        <v>84</v>
      </c>
      <c r="AA607">
        <f t="shared" si="207"/>
        <v>2300</v>
      </c>
      <c r="AB607">
        <f t="shared" si="207"/>
        <v>220</v>
      </c>
      <c r="AC607">
        <f t="shared" si="207"/>
        <v>0</v>
      </c>
      <c r="AD607">
        <f t="shared" si="192"/>
        <v>2520</v>
      </c>
      <c r="AE607">
        <v>230</v>
      </c>
      <c r="AF607">
        <v>22</v>
      </c>
      <c r="AG607">
        <v>0</v>
      </c>
      <c r="AH607">
        <v>252</v>
      </c>
      <c r="AI607">
        <v>0.69314718055994529</v>
      </c>
      <c r="AJ607">
        <v>2.5649493574615367</v>
      </c>
      <c r="AK607">
        <f t="shared" si="193"/>
        <v>13.570840719705725</v>
      </c>
      <c r="AL607">
        <f t="shared" si="194"/>
        <v>7.8320141805054693</v>
      </c>
      <c r="AM607">
        <f t="shared" si="205"/>
        <v>5.393627546352362</v>
      </c>
      <c r="AN607">
        <f t="shared" si="196"/>
        <v>7.7406644019172415</v>
      </c>
      <c r="AO607">
        <f t="shared" si="197"/>
        <v>0.91269841269841268</v>
      </c>
      <c r="AP607">
        <f t="shared" si="198"/>
        <v>8.7301587301587297E-2</v>
      </c>
      <c r="AQ607">
        <f t="shared" si="199"/>
        <v>0</v>
      </c>
      <c r="AR607" t="e">
        <f>+MATCH(O607,'[1]Return t - CEO t - NO'!B571)</f>
        <v>#N/A</v>
      </c>
    </row>
    <row r="608" spans="1:44" x14ac:dyDescent="0.25">
      <c r="A608" t="s">
        <v>230</v>
      </c>
      <c r="B608">
        <v>2016</v>
      </c>
      <c r="C608">
        <v>42735</v>
      </c>
      <c r="D608">
        <v>863.90099999999995</v>
      </c>
      <c r="E608">
        <f t="shared" si="206"/>
        <v>863.90099999999995</v>
      </c>
      <c r="F608">
        <f t="shared" si="190"/>
        <v>863901</v>
      </c>
      <c r="G608">
        <f t="shared" si="191"/>
        <v>13.669213457887688</v>
      </c>
      <c r="H608">
        <v>784.08399999999995</v>
      </c>
      <c r="I608">
        <v>46</v>
      </c>
      <c r="J608">
        <v>110.68899999999999</v>
      </c>
      <c r="K608">
        <v>113.321</v>
      </c>
      <c r="L608">
        <v>6.0000000000000001E-3</v>
      </c>
      <c r="M608">
        <v>116.65600000000001</v>
      </c>
      <c r="N608">
        <v>228</v>
      </c>
      <c r="O608" t="s">
        <v>231</v>
      </c>
      <c r="P608" t="s">
        <v>50</v>
      </c>
      <c r="Q608">
        <v>2010</v>
      </c>
      <c r="R608">
        <v>2023</v>
      </c>
      <c r="S608">
        <v>13</v>
      </c>
      <c r="U608">
        <v>0.14116982364134456</v>
      </c>
      <c r="V608">
        <v>0.12812694973150859</v>
      </c>
      <c r="W608">
        <v>0.94884960910711824</v>
      </c>
      <c r="X608">
        <v>5.8667183618081743E-2</v>
      </c>
      <c r="Y608" t="s">
        <v>92</v>
      </c>
      <c r="Z608" t="s">
        <v>84</v>
      </c>
      <c r="AA608">
        <f t="shared" si="207"/>
        <v>2520</v>
      </c>
      <c r="AB608">
        <f t="shared" si="207"/>
        <v>0</v>
      </c>
      <c r="AC608">
        <f t="shared" si="207"/>
        <v>0</v>
      </c>
      <c r="AD608">
        <f t="shared" si="192"/>
        <v>2520</v>
      </c>
      <c r="AE608">
        <v>252</v>
      </c>
      <c r="AF608">
        <v>0</v>
      </c>
      <c r="AG608">
        <v>0</v>
      </c>
      <c r="AH608">
        <v>252</v>
      </c>
      <c r="AI608">
        <v>1.791759469228055</v>
      </c>
      <c r="AJ608">
        <v>2.5649493574615367</v>
      </c>
      <c r="AK608">
        <f t="shared" si="193"/>
        <v>13.669213457887688</v>
      </c>
      <c r="AL608">
        <f t="shared" si="194"/>
        <v>7.8320141805054693</v>
      </c>
      <c r="AM608" t="e">
        <f t="shared" si="205"/>
        <v>#NUM!</v>
      </c>
      <c r="AN608">
        <f t="shared" si="196"/>
        <v>7.8320141805054693</v>
      </c>
      <c r="AO608">
        <f t="shared" si="197"/>
        <v>1</v>
      </c>
      <c r="AP608">
        <f t="shared" si="198"/>
        <v>0</v>
      </c>
      <c r="AQ608">
        <f t="shared" si="199"/>
        <v>0</v>
      </c>
      <c r="AR608" t="e">
        <f>+MATCH(O608,'[1]Return t - CEO t - NO'!B575)</f>
        <v>#N/A</v>
      </c>
    </row>
    <row r="609" spans="1:44" x14ac:dyDescent="0.25">
      <c r="A609" t="s">
        <v>234</v>
      </c>
      <c r="B609">
        <v>2018</v>
      </c>
      <c r="C609">
        <v>43465</v>
      </c>
      <c r="D609">
        <v>655.38599999999997</v>
      </c>
      <c r="E609">
        <f t="shared" si="206"/>
        <v>655.38599999999997</v>
      </c>
      <c r="F609">
        <f t="shared" si="190"/>
        <v>655386</v>
      </c>
      <c r="G609">
        <f t="shared" si="191"/>
        <v>13.392979654017786</v>
      </c>
      <c r="H609">
        <v>265.137</v>
      </c>
      <c r="I609">
        <v>49.8</v>
      </c>
      <c r="J609">
        <v>29.654</v>
      </c>
      <c r="K609">
        <v>67.241</v>
      </c>
      <c r="L609">
        <v>0.53800000000000003</v>
      </c>
      <c r="M609">
        <v>1067.4680000000001</v>
      </c>
      <c r="N609">
        <v>228</v>
      </c>
      <c r="O609" t="s">
        <v>235</v>
      </c>
      <c r="P609" t="s">
        <v>50</v>
      </c>
      <c r="Q609">
        <v>2000</v>
      </c>
      <c r="R609">
        <v>2023</v>
      </c>
      <c r="S609">
        <v>23</v>
      </c>
      <c r="U609">
        <v>0.11184406552084394</v>
      </c>
      <c r="V609">
        <v>4.5246618023576948E-2</v>
      </c>
      <c r="W609">
        <v>2.7779755458711641E-2</v>
      </c>
      <c r="X609">
        <v>0.18782742506704081</v>
      </c>
      <c r="Y609" t="s">
        <v>98</v>
      </c>
      <c r="Z609" t="s">
        <v>68</v>
      </c>
      <c r="AA609">
        <f t="shared" si="207"/>
        <v>1800</v>
      </c>
      <c r="AB609">
        <f t="shared" si="207"/>
        <v>410</v>
      </c>
      <c r="AC609">
        <f t="shared" si="207"/>
        <v>310</v>
      </c>
      <c r="AD609">
        <f t="shared" si="192"/>
        <v>2520</v>
      </c>
      <c r="AE609">
        <v>180</v>
      </c>
      <c r="AF609">
        <v>41</v>
      </c>
      <c r="AG609">
        <v>31</v>
      </c>
      <c r="AH609">
        <v>252</v>
      </c>
      <c r="AI609">
        <v>6.2878585601617845</v>
      </c>
      <c r="AJ609">
        <v>3.1354942159291497</v>
      </c>
      <c r="AK609">
        <f t="shared" si="193"/>
        <v>13.392979654017786</v>
      </c>
      <c r="AL609">
        <f t="shared" si="194"/>
        <v>7.8320141805054693</v>
      </c>
      <c r="AM609">
        <f t="shared" si="205"/>
        <v>6.0161571596983539</v>
      </c>
      <c r="AN609">
        <f t="shared" si="196"/>
        <v>7.4955419438842563</v>
      </c>
      <c r="AO609">
        <f t="shared" si="197"/>
        <v>0.7142857142857143</v>
      </c>
      <c r="AP609">
        <f t="shared" si="198"/>
        <v>0.1626984126984127</v>
      </c>
      <c r="AQ609">
        <f t="shared" si="199"/>
        <v>0.12301587301587301</v>
      </c>
      <c r="AR609" t="e">
        <f>+MATCH(O609,'[1]Return t - CEO t - NO'!B637)</f>
        <v>#N/A</v>
      </c>
    </row>
    <row r="610" spans="1:44" x14ac:dyDescent="0.25">
      <c r="A610" t="s">
        <v>246</v>
      </c>
      <c r="B610">
        <v>2018</v>
      </c>
      <c r="C610">
        <v>43465</v>
      </c>
      <c r="D610">
        <v>3532.402</v>
      </c>
      <c r="E610">
        <f t="shared" si="206"/>
        <v>3532.402</v>
      </c>
      <c r="F610">
        <f t="shared" si="190"/>
        <v>3532402</v>
      </c>
      <c r="G610">
        <f t="shared" si="191"/>
        <v>15.077488650763918</v>
      </c>
      <c r="H610">
        <v>-712.54399999999998</v>
      </c>
      <c r="I610">
        <v>4079.3090000000002</v>
      </c>
      <c r="J610">
        <v>-225.97900000000001</v>
      </c>
      <c r="K610">
        <v>144.506</v>
      </c>
      <c r="L610">
        <v>0.48</v>
      </c>
      <c r="M610">
        <v>568.62199999999996</v>
      </c>
      <c r="N610">
        <v>228</v>
      </c>
      <c r="O610" t="s">
        <v>247</v>
      </c>
      <c r="P610" t="s">
        <v>50</v>
      </c>
      <c r="Q610">
        <v>2003</v>
      </c>
      <c r="R610">
        <v>2023</v>
      </c>
      <c r="S610">
        <v>20</v>
      </c>
      <c r="U610">
        <v>0.31714392374365658</v>
      </c>
      <c r="V610">
        <v>-6.39731831201545E-2</v>
      </c>
      <c r="W610">
        <v>-0.39741515453148141</v>
      </c>
      <c r="X610">
        <v>-5.7249924215206365</v>
      </c>
      <c r="Y610" t="s">
        <v>71</v>
      </c>
      <c r="Z610" t="s">
        <v>72</v>
      </c>
      <c r="AA610">
        <f t="shared" si="207"/>
        <v>2070</v>
      </c>
      <c r="AB610">
        <f t="shared" si="207"/>
        <v>0</v>
      </c>
      <c r="AC610">
        <f t="shared" si="207"/>
        <v>440</v>
      </c>
      <c r="AD610">
        <f t="shared" si="192"/>
        <v>2510</v>
      </c>
      <c r="AE610">
        <v>207</v>
      </c>
      <c r="AF610">
        <v>0</v>
      </c>
      <c r="AG610">
        <v>44</v>
      </c>
      <c r="AH610">
        <v>251</v>
      </c>
      <c r="AI610">
        <v>6.1737861039019366</v>
      </c>
      <c r="AJ610">
        <v>2.9957322735539909</v>
      </c>
      <c r="AK610">
        <f t="shared" si="193"/>
        <v>15.077488650763918</v>
      </c>
      <c r="AL610">
        <f t="shared" si="194"/>
        <v>7.8280380321258294</v>
      </c>
      <c r="AM610" t="e">
        <f t="shared" si="205"/>
        <v>#NUM!</v>
      </c>
      <c r="AN610">
        <f t="shared" si="196"/>
        <v>7.6353038862594147</v>
      </c>
      <c r="AO610">
        <f t="shared" si="197"/>
        <v>0.82470119521912355</v>
      </c>
      <c r="AP610">
        <f t="shared" si="198"/>
        <v>0</v>
      </c>
      <c r="AQ610">
        <f t="shared" si="199"/>
        <v>0.1752988047808765</v>
      </c>
      <c r="AR610" t="e">
        <f>+MATCH(O610,'[1]Return t - CEO t - NO'!B286)</f>
        <v>#N/A</v>
      </c>
    </row>
    <row r="611" spans="1:44" x14ac:dyDescent="0.25">
      <c r="A611" t="s">
        <v>179</v>
      </c>
      <c r="B611">
        <v>2019</v>
      </c>
      <c r="C611">
        <v>43830</v>
      </c>
      <c r="D611">
        <v>29833.108</v>
      </c>
      <c r="E611">
        <f t="shared" si="206"/>
        <v>29833.108</v>
      </c>
      <c r="F611">
        <f t="shared" si="190"/>
        <v>29833108</v>
      </c>
      <c r="G611">
        <f t="shared" si="191"/>
        <v>17.211129341475825</v>
      </c>
      <c r="H611">
        <v>-3838.1109999999999</v>
      </c>
      <c r="I611">
        <v>4484.3289999999997</v>
      </c>
      <c r="J611">
        <v>-172.678</v>
      </c>
      <c r="K611">
        <v>1273.8389999999999</v>
      </c>
      <c r="L611">
        <v>3.5489999999999999</v>
      </c>
      <c r="M611">
        <v>5016.3869999999997</v>
      </c>
      <c r="N611">
        <v>228</v>
      </c>
      <c r="O611" t="s">
        <v>180</v>
      </c>
      <c r="P611" t="s">
        <v>50</v>
      </c>
      <c r="Q611">
        <v>1964</v>
      </c>
      <c r="R611">
        <v>2023</v>
      </c>
      <c r="S611">
        <v>59</v>
      </c>
      <c r="U611">
        <v>4.4990361143802254E-2</v>
      </c>
      <c r="V611">
        <v>-5.7881331036645596E-3</v>
      </c>
      <c r="W611">
        <v>-3.442278277174389E-2</v>
      </c>
      <c r="X611">
        <v>-1.1683687626543369</v>
      </c>
      <c r="Y611" t="s">
        <v>71</v>
      </c>
      <c r="Z611" t="s">
        <v>72</v>
      </c>
      <c r="AA611">
        <f t="shared" si="207"/>
        <v>2250</v>
      </c>
      <c r="AB611">
        <f t="shared" si="207"/>
        <v>0</v>
      </c>
      <c r="AC611">
        <f t="shared" si="207"/>
        <v>250</v>
      </c>
      <c r="AD611">
        <f t="shared" si="192"/>
        <v>2500</v>
      </c>
      <c r="AE611">
        <v>225</v>
      </c>
      <c r="AF611">
        <v>0</v>
      </c>
      <c r="AG611">
        <v>25</v>
      </c>
      <c r="AH611">
        <v>250</v>
      </c>
      <c r="AI611">
        <v>8.1744211526464969</v>
      </c>
      <c r="AJ611">
        <v>4.0775374439057197</v>
      </c>
      <c r="AK611">
        <f t="shared" si="193"/>
        <v>17.211129341475825</v>
      </c>
      <c r="AL611">
        <f t="shared" si="194"/>
        <v>7.8240460108562919</v>
      </c>
      <c r="AM611" t="e">
        <f t="shared" si="205"/>
        <v>#NUM!</v>
      </c>
      <c r="AN611">
        <f t="shared" si="196"/>
        <v>7.718685495198466</v>
      </c>
      <c r="AO611">
        <f t="shared" si="197"/>
        <v>0.9</v>
      </c>
      <c r="AP611">
        <f t="shared" si="198"/>
        <v>0</v>
      </c>
      <c r="AQ611">
        <f t="shared" si="199"/>
        <v>0.1</v>
      </c>
      <c r="AR611" t="e">
        <f>+MATCH(O611,'[1]Return t - CEO t - NO'!B620)</f>
        <v>#N/A</v>
      </c>
    </row>
    <row r="612" spans="1:44" x14ac:dyDescent="0.25">
      <c r="A612" t="s">
        <v>158</v>
      </c>
      <c r="B612">
        <v>2018</v>
      </c>
      <c r="C612">
        <v>43465</v>
      </c>
      <c r="D612">
        <v>127.101</v>
      </c>
      <c r="E612">
        <f>+D612*[1]Valuta!$D$8</f>
        <v>1104.6475011</v>
      </c>
      <c r="F612">
        <f t="shared" si="190"/>
        <v>1104647.5011</v>
      </c>
      <c r="G612">
        <f t="shared" si="191"/>
        <v>13.91503683851213</v>
      </c>
      <c r="H612">
        <v>59.814</v>
      </c>
      <c r="I612">
        <v>1E-3</v>
      </c>
      <c r="J612">
        <v>4.5830000000000002</v>
      </c>
      <c r="K612">
        <v>10.311</v>
      </c>
      <c r="L612">
        <v>1.4E-2</v>
      </c>
      <c r="M612">
        <v>23.367000000000001</v>
      </c>
      <c r="N612">
        <v>228</v>
      </c>
      <c r="O612" t="s">
        <v>159</v>
      </c>
      <c r="P612" t="s">
        <v>45</v>
      </c>
      <c r="Q612">
        <v>2005</v>
      </c>
      <c r="R612">
        <v>2023</v>
      </c>
      <c r="S612">
        <v>18</v>
      </c>
      <c r="U612">
        <v>7.6620857993111982E-2</v>
      </c>
      <c r="V612">
        <v>3.6057938175152043E-2</v>
      </c>
      <c r="W612">
        <v>0.19613129627252107</v>
      </c>
      <c r="X612">
        <v>1.6718493998060657E-5</v>
      </c>
      <c r="Y612" t="s">
        <v>71</v>
      </c>
      <c r="Z612" t="s">
        <v>72</v>
      </c>
      <c r="AA612" s="1">
        <f>+AE612*[1]Valuta!$D$8</f>
        <v>2442.1991000000003</v>
      </c>
      <c r="AB612" s="1">
        <f>+AF612*[1]Valuta!$D$8</f>
        <v>0</v>
      </c>
      <c r="AC612" s="1">
        <f>+AG612*[1]Valuta!$D$8</f>
        <v>34.764400000000002</v>
      </c>
      <c r="AD612" s="1">
        <f t="shared" si="192"/>
        <v>2476.9635000000003</v>
      </c>
      <c r="AE612">
        <v>281</v>
      </c>
      <c r="AF612">
        <v>0</v>
      </c>
      <c r="AG612">
        <v>4</v>
      </c>
      <c r="AH612">
        <v>285</v>
      </c>
      <c r="AI612">
        <v>2.6390573296152584</v>
      </c>
      <c r="AJ612">
        <v>2.8903717578961645</v>
      </c>
      <c r="AK612">
        <f t="shared" si="193"/>
        <v>13.91503683851213</v>
      </c>
      <c r="AL612">
        <f t="shared" si="194"/>
        <v>7.814788693813572</v>
      </c>
      <c r="AM612" t="e">
        <f t="shared" si="205"/>
        <v>#NUM!</v>
      </c>
      <c r="AN612">
        <f t="shared" si="196"/>
        <v>7.8006541828786666</v>
      </c>
      <c r="AO612">
        <f t="shared" si="197"/>
        <v>0.98596491228070171</v>
      </c>
      <c r="AP612">
        <f t="shared" si="198"/>
        <v>0</v>
      </c>
      <c r="AQ612">
        <f t="shared" si="199"/>
        <v>1.4035087719298244E-2</v>
      </c>
      <c r="AR612" t="e">
        <f>+MATCH(O612,'[1]Return t - CEO t - NO'!B446)</f>
        <v>#N/A</v>
      </c>
    </row>
    <row r="613" spans="1:44" x14ac:dyDescent="0.25">
      <c r="A613" t="s">
        <v>240</v>
      </c>
      <c r="B613">
        <v>2015</v>
      </c>
      <c r="C613">
        <v>42369</v>
      </c>
      <c r="D613">
        <v>6070.1570000000002</v>
      </c>
      <c r="E613">
        <f t="shared" ref="E613:E626" si="208">+D613</f>
        <v>6070.1570000000002</v>
      </c>
      <c r="F613">
        <f t="shared" si="190"/>
        <v>6070157</v>
      </c>
      <c r="G613">
        <f t="shared" si="191"/>
        <v>15.618895027610581</v>
      </c>
      <c r="H613">
        <v>1989.8430000000001</v>
      </c>
      <c r="I613">
        <v>3496.9380000000001</v>
      </c>
      <c r="J613">
        <v>333.17500000000001</v>
      </c>
      <c r="K613">
        <v>655.28099999999995</v>
      </c>
      <c r="L613">
        <v>0.53400000000000003</v>
      </c>
      <c r="M613">
        <v>1123.931</v>
      </c>
      <c r="N613">
        <v>228</v>
      </c>
      <c r="O613" t="s">
        <v>241</v>
      </c>
      <c r="P613" t="s">
        <v>50</v>
      </c>
      <c r="Q613">
        <v>2004</v>
      </c>
      <c r="R613">
        <v>2023</v>
      </c>
      <c r="S613">
        <v>19</v>
      </c>
      <c r="U613">
        <v>0.1674378330350686</v>
      </c>
      <c r="V613">
        <v>5.4887377707034599E-2</v>
      </c>
      <c r="W613">
        <v>0.29643723680546225</v>
      </c>
      <c r="X613">
        <v>1.7573939250483581</v>
      </c>
      <c r="Y613" t="s">
        <v>71</v>
      </c>
      <c r="Z613" t="s">
        <v>72</v>
      </c>
      <c r="AA613">
        <f t="shared" ref="AA613:AC626" si="209">+AE613*10</f>
        <v>2110</v>
      </c>
      <c r="AB613">
        <f t="shared" si="209"/>
        <v>0</v>
      </c>
      <c r="AC613">
        <f t="shared" si="209"/>
        <v>360</v>
      </c>
      <c r="AD613">
        <f t="shared" si="192"/>
        <v>2470</v>
      </c>
      <c r="AE613">
        <v>211</v>
      </c>
      <c r="AF613">
        <v>0</v>
      </c>
      <c r="AG613">
        <v>36</v>
      </c>
      <c r="AH613">
        <v>247</v>
      </c>
      <c r="AI613">
        <v>6.280395838960195</v>
      </c>
      <c r="AJ613">
        <v>2.9444389791664403</v>
      </c>
      <c r="AK613">
        <f t="shared" si="193"/>
        <v>15.618895027610581</v>
      </c>
      <c r="AL613">
        <f t="shared" si="194"/>
        <v>7.8119734296220225</v>
      </c>
      <c r="AM613" t="e">
        <f t="shared" si="205"/>
        <v>#NUM!</v>
      </c>
      <c r="AN613">
        <f t="shared" si="196"/>
        <v>7.6544432264701125</v>
      </c>
      <c r="AO613">
        <f t="shared" si="197"/>
        <v>0.85425101214574894</v>
      </c>
      <c r="AP613">
        <f t="shared" si="198"/>
        <v>0</v>
      </c>
      <c r="AQ613">
        <f t="shared" si="199"/>
        <v>0.145748987854251</v>
      </c>
      <c r="AR613" t="e">
        <f>+MATCH(O613,'[1]Return t - CEO t - NO'!B201)</f>
        <v>#N/A</v>
      </c>
    </row>
    <row r="614" spans="1:44" x14ac:dyDescent="0.25">
      <c r="A614" t="s">
        <v>232</v>
      </c>
      <c r="B614">
        <v>2015</v>
      </c>
      <c r="C614">
        <v>42369</v>
      </c>
      <c r="D614">
        <v>545.11400000000003</v>
      </c>
      <c r="E614">
        <f t="shared" si="208"/>
        <v>545.11400000000003</v>
      </c>
      <c r="F614">
        <f t="shared" si="190"/>
        <v>545114</v>
      </c>
      <c r="G614">
        <f t="shared" si="191"/>
        <v>13.208750226083412</v>
      </c>
      <c r="H614">
        <v>422.87299999999999</v>
      </c>
      <c r="I614">
        <v>38.112000000000002</v>
      </c>
      <c r="J614">
        <v>-89.616</v>
      </c>
      <c r="K614">
        <v>-89.468000000000004</v>
      </c>
      <c r="L614">
        <v>2.7E-2</v>
      </c>
      <c r="M614">
        <v>146</v>
      </c>
      <c r="N614">
        <v>228</v>
      </c>
      <c r="O614" t="s">
        <v>233</v>
      </c>
      <c r="P614" t="s">
        <v>50</v>
      </c>
      <c r="Q614">
        <v>2010</v>
      </c>
      <c r="R614">
        <v>2023</v>
      </c>
      <c r="S614">
        <v>13</v>
      </c>
      <c r="U614">
        <v>-0.21192178266287987</v>
      </c>
      <c r="V614">
        <v>-0.16439863955062609</v>
      </c>
      <c r="W614">
        <v>-0.61380821917808215</v>
      </c>
      <c r="X614">
        <v>9.0126349991605056E-2</v>
      </c>
      <c r="Y614" t="s">
        <v>128</v>
      </c>
      <c r="Z614" t="s">
        <v>129</v>
      </c>
      <c r="AA614">
        <f t="shared" si="209"/>
        <v>2310</v>
      </c>
      <c r="AB614">
        <f t="shared" si="209"/>
        <v>0</v>
      </c>
      <c r="AC614">
        <f t="shared" si="209"/>
        <v>150</v>
      </c>
      <c r="AD614">
        <f t="shared" si="192"/>
        <v>2460</v>
      </c>
      <c r="AE614">
        <v>231</v>
      </c>
      <c r="AF614">
        <v>0</v>
      </c>
      <c r="AG614">
        <v>15</v>
      </c>
      <c r="AH614">
        <v>246</v>
      </c>
      <c r="AI614">
        <v>3.2958368660043291</v>
      </c>
      <c r="AJ614">
        <v>2.5649493574615367</v>
      </c>
      <c r="AK614">
        <f t="shared" si="193"/>
        <v>13.208750226083412</v>
      </c>
      <c r="AL614">
        <f t="shared" si="194"/>
        <v>7.8079166289264084</v>
      </c>
      <c r="AM614" t="e">
        <f t="shared" si="205"/>
        <v>#NUM!</v>
      </c>
      <c r="AN614">
        <f t="shared" si="196"/>
        <v>7.7450028035158391</v>
      </c>
      <c r="AO614">
        <f t="shared" si="197"/>
        <v>0.93902439024390238</v>
      </c>
      <c r="AP614">
        <f t="shared" si="198"/>
        <v>0</v>
      </c>
      <c r="AQ614">
        <f t="shared" si="199"/>
        <v>6.097560975609756E-2</v>
      </c>
      <c r="AR614" t="e">
        <f>+MATCH(O614,'[1]Return t - CEO t - NO'!B161)</f>
        <v>#N/A</v>
      </c>
    </row>
    <row r="615" spans="1:44" x14ac:dyDescent="0.25">
      <c r="A615" t="s">
        <v>240</v>
      </c>
      <c r="B615">
        <v>2016</v>
      </c>
      <c r="C615">
        <v>42735</v>
      </c>
      <c r="D615">
        <v>5068.0600000000004</v>
      </c>
      <c r="E615">
        <f t="shared" si="208"/>
        <v>5068.0600000000004</v>
      </c>
      <c r="F615">
        <f t="shared" si="190"/>
        <v>5068060</v>
      </c>
      <c r="G615">
        <f t="shared" si="191"/>
        <v>15.438468659342826</v>
      </c>
      <c r="H615">
        <v>1416.5989999999999</v>
      </c>
      <c r="I615">
        <v>3115.5949999999998</v>
      </c>
      <c r="J615">
        <v>87.519000000000005</v>
      </c>
      <c r="K615">
        <v>379.97800000000001</v>
      </c>
      <c r="L615">
        <v>0.47899999999999998</v>
      </c>
      <c r="M615">
        <v>748.8</v>
      </c>
      <c r="N615">
        <v>228</v>
      </c>
      <c r="O615" t="s">
        <v>241</v>
      </c>
      <c r="P615" t="s">
        <v>50</v>
      </c>
      <c r="Q615">
        <v>2004</v>
      </c>
      <c r="R615">
        <v>2023</v>
      </c>
      <c r="S615">
        <v>19</v>
      </c>
      <c r="U615">
        <v>6.1781068601629685E-2</v>
      </c>
      <c r="V615">
        <v>1.7268737939171989E-2</v>
      </c>
      <c r="W615">
        <v>0.11687900641025642</v>
      </c>
      <c r="X615">
        <v>2.1993485806498523</v>
      </c>
      <c r="Y615" t="s">
        <v>71</v>
      </c>
      <c r="Z615" t="s">
        <v>72</v>
      </c>
      <c r="AA615">
        <f t="shared" si="209"/>
        <v>2090</v>
      </c>
      <c r="AB615">
        <f t="shared" si="209"/>
        <v>0</v>
      </c>
      <c r="AC615">
        <f t="shared" si="209"/>
        <v>370</v>
      </c>
      <c r="AD615">
        <f t="shared" si="192"/>
        <v>2460</v>
      </c>
      <c r="AE615">
        <v>209</v>
      </c>
      <c r="AF615">
        <v>0</v>
      </c>
      <c r="AG615">
        <v>37</v>
      </c>
      <c r="AH615">
        <v>246</v>
      </c>
      <c r="AI615">
        <v>6.1717005974109149</v>
      </c>
      <c r="AJ615">
        <v>2.9444389791664403</v>
      </c>
      <c r="AK615">
        <f t="shared" si="193"/>
        <v>15.438468659342826</v>
      </c>
      <c r="AL615">
        <f t="shared" si="194"/>
        <v>7.8079166289264084</v>
      </c>
      <c r="AM615" t="e">
        <f t="shared" si="205"/>
        <v>#NUM!</v>
      </c>
      <c r="AN615">
        <f t="shared" si="196"/>
        <v>7.6449193449588568</v>
      </c>
      <c r="AO615">
        <f t="shared" si="197"/>
        <v>0.84959349593495936</v>
      </c>
      <c r="AP615">
        <f t="shared" si="198"/>
        <v>0</v>
      </c>
      <c r="AQ615">
        <f t="shared" si="199"/>
        <v>0.15040650406504066</v>
      </c>
      <c r="AR615" t="e">
        <f>+MATCH(O615,'[1]Return t - CEO t - NO'!B200)</f>
        <v>#N/A</v>
      </c>
    </row>
    <row r="616" spans="1:44" x14ac:dyDescent="0.25">
      <c r="A616" t="s">
        <v>220</v>
      </c>
      <c r="B616">
        <v>2018</v>
      </c>
      <c r="C616">
        <v>43465</v>
      </c>
      <c r="D616">
        <v>214.73099999999999</v>
      </c>
      <c r="E616">
        <f t="shared" si="208"/>
        <v>214.73099999999999</v>
      </c>
      <c r="F616">
        <f t="shared" si="190"/>
        <v>214731</v>
      </c>
      <c r="G616">
        <f t="shared" si="191"/>
        <v>12.277141360961464</v>
      </c>
      <c r="H616">
        <v>99.322999999999993</v>
      </c>
      <c r="I616">
        <v>1E-3</v>
      </c>
      <c r="J616">
        <v>-4.57</v>
      </c>
      <c r="K616">
        <v>1.6419999999999999</v>
      </c>
      <c r="L616">
        <v>0.03</v>
      </c>
      <c r="M616">
        <v>184.02199999999999</v>
      </c>
      <c r="N616">
        <v>228</v>
      </c>
      <c r="O616" t="s">
        <v>221</v>
      </c>
      <c r="P616" t="s">
        <v>50</v>
      </c>
      <c r="Q616">
        <v>2002</v>
      </c>
      <c r="R616">
        <v>2023</v>
      </c>
      <c r="S616">
        <v>21</v>
      </c>
      <c r="U616">
        <v>-4.6011497840379376E-2</v>
      </c>
      <c r="V616">
        <v>-2.1282441752704547E-2</v>
      </c>
      <c r="W616">
        <v>-2.4833987240656011E-2</v>
      </c>
      <c r="X616">
        <v>1.0068161453037062E-5</v>
      </c>
      <c r="Y616" t="s">
        <v>128</v>
      </c>
      <c r="Z616" t="s">
        <v>129</v>
      </c>
      <c r="AA616">
        <f t="shared" si="209"/>
        <v>1930</v>
      </c>
      <c r="AB616">
        <f t="shared" si="209"/>
        <v>0</v>
      </c>
      <c r="AC616">
        <f t="shared" si="209"/>
        <v>530</v>
      </c>
      <c r="AD616">
        <f t="shared" si="192"/>
        <v>2460</v>
      </c>
      <c r="AE616">
        <v>193</v>
      </c>
      <c r="AF616">
        <v>0</v>
      </c>
      <c r="AG616">
        <v>53</v>
      </c>
      <c r="AH616">
        <v>246</v>
      </c>
      <c r="AI616">
        <v>3.4011973816621555</v>
      </c>
      <c r="AJ616">
        <v>3.044522437723423</v>
      </c>
      <c r="AK616">
        <f t="shared" si="193"/>
        <v>12.277141360961464</v>
      </c>
      <c r="AL616">
        <f t="shared" si="194"/>
        <v>7.8079166289264084</v>
      </c>
      <c r="AM616" t="e">
        <f t="shared" si="205"/>
        <v>#NUM!</v>
      </c>
      <c r="AN616">
        <f t="shared" si="196"/>
        <v>7.5652752818989315</v>
      </c>
      <c r="AO616">
        <f t="shared" si="197"/>
        <v>0.78455284552845528</v>
      </c>
      <c r="AP616">
        <f t="shared" si="198"/>
        <v>0</v>
      </c>
      <c r="AQ616">
        <f t="shared" si="199"/>
        <v>0.21544715447154472</v>
      </c>
      <c r="AR616" t="e">
        <f>+MATCH(O616,'[1]Return t - CEO t - NO'!B390)</f>
        <v>#N/A</v>
      </c>
    </row>
    <row r="617" spans="1:44" x14ac:dyDescent="0.25">
      <c r="A617" t="s">
        <v>240</v>
      </c>
      <c r="B617">
        <v>2017</v>
      </c>
      <c r="C617">
        <v>43100</v>
      </c>
      <c r="D617">
        <v>4297.5119999999997</v>
      </c>
      <c r="E617">
        <f t="shared" si="208"/>
        <v>4297.5119999999997</v>
      </c>
      <c r="F617">
        <f t="shared" si="190"/>
        <v>4297512</v>
      </c>
      <c r="G617">
        <f t="shared" si="191"/>
        <v>15.273546808556359</v>
      </c>
      <c r="H617">
        <v>1509.5540000000001</v>
      </c>
      <c r="I617">
        <v>2268.8960000000002</v>
      </c>
      <c r="J617">
        <v>4.5330000000000004</v>
      </c>
      <c r="K617">
        <v>229.85900000000001</v>
      </c>
      <c r="L617">
        <v>0.36099999999999999</v>
      </c>
      <c r="M617">
        <v>599.28499999999997</v>
      </c>
      <c r="N617">
        <v>228</v>
      </c>
      <c r="O617" t="s">
        <v>241</v>
      </c>
      <c r="P617" t="s">
        <v>50</v>
      </c>
      <c r="Q617">
        <v>2004</v>
      </c>
      <c r="R617">
        <v>2023</v>
      </c>
      <c r="S617">
        <v>19</v>
      </c>
      <c r="U617">
        <v>3.0028736964692881E-3</v>
      </c>
      <c r="V617">
        <v>1.0547963565895803E-3</v>
      </c>
      <c r="W617">
        <v>7.5640137830915184E-3</v>
      </c>
      <c r="X617">
        <v>1.5030240720106733</v>
      </c>
      <c r="Y617" t="s">
        <v>71</v>
      </c>
      <c r="Z617" t="s">
        <v>72</v>
      </c>
      <c r="AA617">
        <f t="shared" si="209"/>
        <v>2080</v>
      </c>
      <c r="AB617">
        <f t="shared" si="209"/>
        <v>0</v>
      </c>
      <c r="AC617">
        <f t="shared" si="209"/>
        <v>370</v>
      </c>
      <c r="AD617">
        <f t="shared" si="192"/>
        <v>2450</v>
      </c>
      <c r="AE617">
        <v>208</v>
      </c>
      <c r="AF617">
        <v>0</v>
      </c>
      <c r="AG617">
        <v>37</v>
      </c>
      <c r="AH617">
        <v>245</v>
      </c>
      <c r="AI617">
        <v>5.8888779583328805</v>
      </c>
      <c r="AJ617">
        <v>2.9444389791664403</v>
      </c>
      <c r="AK617">
        <f t="shared" si="193"/>
        <v>15.273546808556359</v>
      </c>
      <c r="AL617">
        <f t="shared" si="194"/>
        <v>7.8038433035387724</v>
      </c>
      <c r="AM617" t="e">
        <f t="shared" si="205"/>
        <v>#NUM!</v>
      </c>
      <c r="AN617">
        <f t="shared" si="196"/>
        <v>7.6401231726953638</v>
      </c>
      <c r="AO617">
        <f t="shared" si="197"/>
        <v>0.84897959183673466</v>
      </c>
      <c r="AP617">
        <f t="shared" si="198"/>
        <v>0</v>
      </c>
      <c r="AQ617">
        <f t="shared" si="199"/>
        <v>0.15102040816326531</v>
      </c>
      <c r="AR617" t="e">
        <f>+MATCH(O617,'[1]Return t - CEO t - NO'!B199)</f>
        <v>#N/A</v>
      </c>
    </row>
    <row r="618" spans="1:44" x14ac:dyDescent="0.25">
      <c r="A618" t="s">
        <v>246</v>
      </c>
      <c r="B618">
        <v>2017</v>
      </c>
      <c r="C618">
        <v>43100</v>
      </c>
      <c r="D618">
        <v>4796.4880000000003</v>
      </c>
      <c r="E618">
        <f t="shared" si="208"/>
        <v>4796.4880000000003</v>
      </c>
      <c r="F618">
        <f t="shared" si="190"/>
        <v>4796488</v>
      </c>
      <c r="G618">
        <f t="shared" si="191"/>
        <v>15.383394541412763</v>
      </c>
      <c r="H618">
        <v>423.13600000000002</v>
      </c>
      <c r="I618">
        <v>4087.7919999999999</v>
      </c>
      <c r="J618">
        <v>-246.398</v>
      </c>
      <c r="K618">
        <v>81.274000000000001</v>
      </c>
      <c r="L618">
        <v>0.42899999999999999</v>
      </c>
      <c r="M618">
        <v>571.59900000000005</v>
      </c>
      <c r="N618">
        <v>228</v>
      </c>
      <c r="O618" t="s">
        <v>247</v>
      </c>
      <c r="P618" t="s">
        <v>50</v>
      </c>
      <c r="Q618">
        <v>2003</v>
      </c>
      <c r="R618">
        <v>2023</v>
      </c>
      <c r="S618">
        <v>20</v>
      </c>
      <c r="U618">
        <v>-0.58231396052333051</v>
      </c>
      <c r="V618">
        <v>-5.137050275117961E-2</v>
      </c>
      <c r="W618">
        <v>-0.43106793398868781</v>
      </c>
      <c r="X618">
        <v>9.6607048324888449</v>
      </c>
      <c r="Y618" t="s">
        <v>71</v>
      </c>
      <c r="Z618" t="s">
        <v>72</v>
      </c>
      <c r="AA618">
        <f t="shared" si="209"/>
        <v>2050</v>
      </c>
      <c r="AB618">
        <f t="shared" si="209"/>
        <v>0</v>
      </c>
      <c r="AC618">
        <f t="shared" si="209"/>
        <v>400</v>
      </c>
      <c r="AD618">
        <f t="shared" si="192"/>
        <v>2450</v>
      </c>
      <c r="AE618">
        <v>205</v>
      </c>
      <c r="AF618">
        <v>0</v>
      </c>
      <c r="AG618">
        <v>40</v>
      </c>
      <c r="AH618">
        <v>245</v>
      </c>
      <c r="AI618">
        <v>6.061456918928017</v>
      </c>
      <c r="AJ618">
        <v>2.9957322735539909</v>
      </c>
      <c r="AK618">
        <f t="shared" si="193"/>
        <v>15.383394541412763</v>
      </c>
      <c r="AL618">
        <f t="shared" si="194"/>
        <v>7.8038433035387724</v>
      </c>
      <c r="AM618" t="e">
        <f t="shared" si="205"/>
        <v>#NUM!</v>
      </c>
      <c r="AN618">
        <f t="shared" si="196"/>
        <v>7.6255950721324535</v>
      </c>
      <c r="AO618">
        <f t="shared" si="197"/>
        <v>0.83673469387755106</v>
      </c>
      <c r="AP618">
        <f t="shared" si="198"/>
        <v>0</v>
      </c>
      <c r="AQ618">
        <f t="shared" si="199"/>
        <v>0.16326530612244897</v>
      </c>
      <c r="AR618" t="e">
        <f>+MATCH(O618,'[1]Return t - CEO t - NO'!B287)</f>
        <v>#N/A</v>
      </c>
    </row>
    <row r="619" spans="1:44" x14ac:dyDescent="0.25">
      <c r="A619" t="s">
        <v>246</v>
      </c>
      <c r="B619">
        <v>2016</v>
      </c>
      <c r="C619">
        <v>42735</v>
      </c>
      <c r="D619">
        <v>5471.4430000000002</v>
      </c>
      <c r="E619">
        <f t="shared" si="208"/>
        <v>5471.4430000000002</v>
      </c>
      <c r="F619">
        <f t="shared" si="190"/>
        <v>5471443</v>
      </c>
      <c r="G619">
        <f t="shared" si="191"/>
        <v>15.515052942167802</v>
      </c>
      <c r="H619">
        <v>-699.93899999999996</v>
      </c>
      <c r="I619">
        <v>1E-3</v>
      </c>
      <c r="J619">
        <v>145.63300000000001</v>
      </c>
      <c r="K619">
        <v>465.85599999999999</v>
      </c>
      <c r="L619">
        <v>0.42399999999999999</v>
      </c>
      <c r="M619">
        <v>1061.32</v>
      </c>
      <c r="N619">
        <v>228</v>
      </c>
      <c r="O619" t="s">
        <v>247</v>
      </c>
      <c r="P619" t="s">
        <v>50</v>
      </c>
      <c r="Q619">
        <v>2003</v>
      </c>
      <c r="R619">
        <v>2023</v>
      </c>
      <c r="S619">
        <v>20</v>
      </c>
      <c r="U619">
        <v>-0.20806527425961407</v>
      </c>
      <c r="V619">
        <v>2.6616927198181539E-2</v>
      </c>
      <c r="W619">
        <v>0.13721874646666418</v>
      </c>
      <c r="X619">
        <v>-1.428695929216689E-6</v>
      </c>
      <c r="Y619" t="s">
        <v>71</v>
      </c>
      <c r="Z619" t="s">
        <v>72</v>
      </c>
      <c r="AA619">
        <f t="shared" si="209"/>
        <v>2050</v>
      </c>
      <c r="AB619">
        <f t="shared" si="209"/>
        <v>0</v>
      </c>
      <c r="AC619">
        <f t="shared" si="209"/>
        <v>400</v>
      </c>
      <c r="AD619">
        <f t="shared" si="192"/>
        <v>2450</v>
      </c>
      <c r="AE619">
        <v>205</v>
      </c>
      <c r="AF619">
        <v>0</v>
      </c>
      <c r="AG619">
        <v>40</v>
      </c>
      <c r="AH619">
        <v>245</v>
      </c>
      <c r="AI619">
        <v>6.0497334552319577</v>
      </c>
      <c r="AJ619">
        <v>2.9957322735539909</v>
      </c>
      <c r="AK619">
        <f t="shared" si="193"/>
        <v>15.515052942167802</v>
      </c>
      <c r="AL619">
        <f t="shared" si="194"/>
        <v>7.8038433035387724</v>
      </c>
      <c r="AM619" t="e">
        <f t="shared" si="205"/>
        <v>#NUM!</v>
      </c>
      <c r="AN619">
        <f t="shared" si="196"/>
        <v>7.6255950721324535</v>
      </c>
      <c r="AO619">
        <f t="shared" si="197"/>
        <v>0.83673469387755106</v>
      </c>
      <c r="AP619">
        <f t="shared" si="198"/>
        <v>0</v>
      </c>
      <c r="AQ619">
        <f t="shared" si="199"/>
        <v>0.16326530612244897</v>
      </c>
      <c r="AR619" t="e">
        <f>+MATCH(O619,'[1]Return t - CEO t - NO'!B288)</f>
        <v>#N/A</v>
      </c>
    </row>
    <row r="620" spans="1:44" x14ac:dyDescent="0.25">
      <c r="A620" t="s">
        <v>246</v>
      </c>
      <c r="B620">
        <v>2015</v>
      </c>
      <c r="C620">
        <v>42369</v>
      </c>
      <c r="D620">
        <v>6534.2280000000001</v>
      </c>
      <c r="E620">
        <f t="shared" si="208"/>
        <v>6534.2280000000001</v>
      </c>
      <c r="F620">
        <f t="shared" si="190"/>
        <v>6534228</v>
      </c>
      <c r="G620">
        <f t="shared" si="191"/>
        <v>15.692564764932888</v>
      </c>
      <c r="H620">
        <v>502.40499999999997</v>
      </c>
      <c r="I620">
        <v>3.5</v>
      </c>
      <c r="J620">
        <v>428.86500000000001</v>
      </c>
      <c r="K620">
        <v>755.99400000000003</v>
      </c>
      <c r="L620">
        <v>0.74</v>
      </c>
      <c r="M620">
        <v>1543.6990000000001</v>
      </c>
      <c r="N620">
        <v>228</v>
      </c>
      <c r="O620" t="s">
        <v>247</v>
      </c>
      <c r="P620" t="s">
        <v>50</v>
      </c>
      <c r="Q620">
        <v>2003</v>
      </c>
      <c r="R620">
        <v>2023</v>
      </c>
      <c r="S620">
        <v>20</v>
      </c>
      <c r="U620">
        <v>0.85362406823180503</v>
      </c>
      <c r="V620">
        <v>6.5633614254048067E-2</v>
      </c>
      <c r="W620">
        <v>0.27781646551562189</v>
      </c>
      <c r="X620">
        <v>6.9664911774365307E-3</v>
      </c>
      <c r="Y620" t="s">
        <v>71</v>
      </c>
      <c r="Z620" t="s">
        <v>72</v>
      </c>
      <c r="AA620">
        <f t="shared" si="209"/>
        <v>2050</v>
      </c>
      <c r="AB620">
        <f t="shared" si="209"/>
        <v>0</v>
      </c>
      <c r="AC620">
        <f t="shared" si="209"/>
        <v>390</v>
      </c>
      <c r="AD620">
        <f t="shared" si="192"/>
        <v>2440</v>
      </c>
      <c r="AE620">
        <v>205</v>
      </c>
      <c r="AF620">
        <v>0</v>
      </c>
      <c r="AG620">
        <v>39</v>
      </c>
      <c r="AH620">
        <v>244</v>
      </c>
      <c r="AI620">
        <v>6.6066501861982152</v>
      </c>
      <c r="AJ620">
        <v>2.9957322735539909</v>
      </c>
      <c r="AK620">
        <f t="shared" si="193"/>
        <v>15.692564764932888</v>
      </c>
      <c r="AL620">
        <f t="shared" si="194"/>
        <v>7.7997533182872472</v>
      </c>
      <c r="AM620" t="e">
        <f t="shared" si="205"/>
        <v>#NUM!</v>
      </c>
      <c r="AN620">
        <f t="shared" si="196"/>
        <v>7.6255950721324535</v>
      </c>
      <c r="AO620">
        <f t="shared" si="197"/>
        <v>0.8401639344262295</v>
      </c>
      <c r="AP620">
        <f t="shared" si="198"/>
        <v>0</v>
      </c>
      <c r="AQ620">
        <f t="shared" si="199"/>
        <v>0.1598360655737705</v>
      </c>
      <c r="AR620" t="e">
        <f>+MATCH(O620,'[1]Return t - CEO t - NO'!B289)</f>
        <v>#N/A</v>
      </c>
    </row>
    <row r="621" spans="1:44" x14ac:dyDescent="0.25">
      <c r="A621" t="s">
        <v>220</v>
      </c>
      <c r="B621">
        <v>2019</v>
      </c>
      <c r="C621">
        <v>43830</v>
      </c>
      <c r="D621">
        <v>187.05600000000001</v>
      </c>
      <c r="E621">
        <f t="shared" si="208"/>
        <v>187.05600000000001</v>
      </c>
      <c r="F621">
        <f t="shared" si="190"/>
        <v>187056</v>
      </c>
      <c r="G621">
        <f t="shared" si="191"/>
        <v>12.1391633162466</v>
      </c>
      <c r="H621">
        <v>79.230999999999995</v>
      </c>
      <c r="I621">
        <v>16.872</v>
      </c>
      <c r="J621">
        <v>-10.085000000000001</v>
      </c>
      <c r="K621">
        <v>-6.4560000000000004</v>
      </c>
      <c r="L621">
        <v>2.4E-2</v>
      </c>
      <c r="M621">
        <v>188.755</v>
      </c>
      <c r="N621">
        <v>228</v>
      </c>
      <c r="O621" t="s">
        <v>221</v>
      </c>
      <c r="P621" t="s">
        <v>50</v>
      </c>
      <c r="Q621">
        <v>2002</v>
      </c>
      <c r="R621">
        <v>2023</v>
      </c>
      <c r="S621">
        <v>21</v>
      </c>
      <c r="U621">
        <v>-0.12728603703096011</v>
      </c>
      <c r="V621">
        <v>-5.391433581387392E-2</v>
      </c>
      <c r="W621">
        <v>-5.3429048237132799E-2</v>
      </c>
      <c r="X621">
        <v>0.21294695258169152</v>
      </c>
      <c r="Y621" t="s">
        <v>128</v>
      </c>
      <c r="Z621" t="s">
        <v>129</v>
      </c>
      <c r="AA621">
        <f t="shared" si="209"/>
        <v>1900</v>
      </c>
      <c r="AB621">
        <f t="shared" si="209"/>
        <v>0</v>
      </c>
      <c r="AC621">
        <f t="shared" si="209"/>
        <v>540</v>
      </c>
      <c r="AD621">
        <f t="shared" si="192"/>
        <v>2440</v>
      </c>
      <c r="AE621">
        <v>190</v>
      </c>
      <c r="AF621">
        <v>0</v>
      </c>
      <c r="AG621">
        <v>54</v>
      </c>
      <c r="AH621">
        <v>244</v>
      </c>
      <c r="AI621">
        <v>3.1780538303479458</v>
      </c>
      <c r="AJ621">
        <v>3.044522437723423</v>
      </c>
      <c r="AK621">
        <f t="shared" si="193"/>
        <v>12.1391633162466</v>
      </c>
      <c r="AL621">
        <f t="shared" si="194"/>
        <v>7.7997533182872472</v>
      </c>
      <c r="AM621" t="e">
        <f t="shared" si="205"/>
        <v>#NUM!</v>
      </c>
      <c r="AN621">
        <f t="shared" si="196"/>
        <v>7.5496091651545321</v>
      </c>
      <c r="AO621">
        <f t="shared" si="197"/>
        <v>0.77868852459016391</v>
      </c>
      <c r="AP621">
        <f t="shared" si="198"/>
        <v>0</v>
      </c>
      <c r="AQ621">
        <f t="shared" si="199"/>
        <v>0.22131147540983606</v>
      </c>
      <c r="AR621" t="e">
        <f>+MATCH(O621,'[1]Return t - CEO t - NO'!B389)</f>
        <v>#N/A</v>
      </c>
    </row>
    <row r="622" spans="1:44" x14ac:dyDescent="0.25">
      <c r="A622" t="s">
        <v>250</v>
      </c>
      <c r="B622">
        <v>2022</v>
      </c>
      <c r="C622">
        <v>44926</v>
      </c>
      <c r="D622">
        <v>712.36599999999999</v>
      </c>
      <c r="E622">
        <f t="shared" si="208"/>
        <v>712.36599999999999</v>
      </c>
      <c r="F622">
        <f t="shared" si="190"/>
        <v>712366</v>
      </c>
      <c r="G622">
        <f t="shared" si="191"/>
        <v>13.476347103262091</v>
      </c>
      <c r="H622">
        <v>308.74900000000002</v>
      </c>
      <c r="I622">
        <v>203.96600000000001</v>
      </c>
      <c r="J622">
        <v>-19.202000000000002</v>
      </c>
      <c r="K622">
        <v>-9.343</v>
      </c>
      <c r="L622">
        <v>0.42</v>
      </c>
      <c r="M622">
        <v>456.43099999999998</v>
      </c>
      <c r="N622">
        <v>228</v>
      </c>
      <c r="O622" t="s">
        <v>251</v>
      </c>
      <c r="P622" t="s">
        <v>177</v>
      </c>
      <c r="Q622">
        <v>2000</v>
      </c>
      <c r="R622">
        <v>2023</v>
      </c>
      <c r="S622">
        <v>23</v>
      </c>
      <c r="U622">
        <v>-6.2192913985146508E-2</v>
      </c>
      <c r="V622">
        <v>-2.6955244916236881E-2</v>
      </c>
      <c r="W622">
        <v>-4.2069885700138691E-2</v>
      </c>
      <c r="X622">
        <v>0.66062076314417206</v>
      </c>
      <c r="Y622" t="s">
        <v>51</v>
      </c>
      <c r="Z622" t="s">
        <v>47</v>
      </c>
      <c r="AA622">
        <f t="shared" si="209"/>
        <v>2180</v>
      </c>
      <c r="AB622">
        <f t="shared" si="209"/>
        <v>0</v>
      </c>
      <c r="AC622">
        <f t="shared" si="209"/>
        <v>250</v>
      </c>
      <c r="AD622">
        <f t="shared" si="192"/>
        <v>2430</v>
      </c>
      <c r="AE622">
        <v>218</v>
      </c>
      <c r="AF622">
        <v>0</v>
      </c>
      <c r="AG622">
        <v>25</v>
      </c>
      <c r="AH622">
        <v>243</v>
      </c>
      <c r="AI622">
        <v>6.0402547112774139</v>
      </c>
      <c r="AJ622">
        <v>3.1354942159291497</v>
      </c>
      <c r="AK622">
        <f t="shared" si="193"/>
        <v>13.476347103262091</v>
      </c>
      <c r="AL622">
        <f t="shared" si="194"/>
        <v>7.7956465363345941</v>
      </c>
      <c r="AM622" t="e">
        <f t="shared" si="205"/>
        <v>#NUM!</v>
      </c>
      <c r="AN622">
        <f t="shared" si="196"/>
        <v>7.6870801557831347</v>
      </c>
      <c r="AO622">
        <f t="shared" si="197"/>
        <v>0.89711934156378603</v>
      </c>
      <c r="AP622">
        <f t="shared" si="198"/>
        <v>0</v>
      </c>
      <c r="AQ622">
        <f t="shared" si="199"/>
        <v>0.102880658436214</v>
      </c>
      <c r="AR622" t="e">
        <f>+MATCH(O622,'[1]Return t - CEO t - NO'!B234)</f>
        <v>#N/A</v>
      </c>
    </row>
    <row r="623" spans="1:44" x14ac:dyDescent="0.25">
      <c r="A623" t="s">
        <v>179</v>
      </c>
      <c r="B623">
        <v>2018</v>
      </c>
      <c r="C623">
        <v>43465</v>
      </c>
      <c r="D623">
        <v>31614.598999999998</v>
      </c>
      <c r="E623">
        <f t="shared" si="208"/>
        <v>31614.598999999998</v>
      </c>
      <c r="F623">
        <f t="shared" si="190"/>
        <v>31614599</v>
      </c>
      <c r="G623">
        <f t="shared" si="191"/>
        <v>17.269129565541807</v>
      </c>
      <c r="H623">
        <v>-853.09900000000005</v>
      </c>
      <c r="I623">
        <v>4091.6509999999998</v>
      </c>
      <c r="J623">
        <v>-1013.8680000000001</v>
      </c>
      <c r="K623">
        <v>422.21499999999997</v>
      </c>
      <c r="L623">
        <v>3.62</v>
      </c>
      <c r="M623">
        <v>4673.3559999999998</v>
      </c>
      <c r="N623">
        <v>228</v>
      </c>
      <c r="O623" t="s">
        <v>180</v>
      </c>
      <c r="P623" t="s">
        <v>50</v>
      </c>
      <c r="Q623">
        <v>1964</v>
      </c>
      <c r="R623">
        <v>2023</v>
      </c>
      <c r="S623">
        <v>59</v>
      </c>
      <c r="U623">
        <v>1.188452922814351</v>
      </c>
      <c r="V623">
        <v>-3.2069614420856644E-2</v>
      </c>
      <c r="W623">
        <v>-0.21694645132962267</v>
      </c>
      <c r="X623">
        <v>-4.7962206027670877</v>
      </c>
      <c r="Y623" t="s">
        <v>71</v>
      </c>
      <c r="Z623" t="s">
        <v>72</v>
      </c>
      <c r="AA623">
        <f t="shared" si="209"/>
        <v>2180</v>
      </c>
      <c r="AB623">
        <f t="shared" si="209"/>
        <v>0</v>
      </c>
      <c r="AC623">
        <f t="shared" si="209"/>
        <v>250</v>
      </c>
      <c r="AD623">
        <f t="shared" si="192"/>
        <v>2430</v>
      </c>
      <c r="AE623">
        <v>218</v>
      </c>
      <c r="AF623">
        <v>0</v>
      </c>
      <c r="AG623">
        <v>25</v>
      </c>
      <c r="AH623">
        <v>243</v>
      </c>
      <c r="AI623">
        <v>8.1942293048198174</v>
      </c>
      <c r="AJ623">
        <v>4.0775374439057197</v>
      </c>
      <c r="AK623">
        <f t="shared" si="193"/>
        <v>17.269129565541807</v>
      </c>
      <c r="AL623">
        <f t="shared" si="194"/>
        <v>7.7956465363345941</v>
      </c>
      <c r="AM623" t="e">
        <f t="shared" si="205"/>
        <v>#NUM!</v>
      </c>
      <c r="AN623">
        <f t="shared" si="196"/>
        <v>7.6870801557831347</v>
      </c>
      <c r="AO623">
        <f t="shared" si="197"/>
        <v>0.89711934156378603</v>
      </c>
      <c r="AP623">
        <f t="shared" si="198"/>
        <v>0</v>
      </c>
      <c r="AQ623">
        <f t="shared" si="199"/>
        <v>0.102880658436214</v>
      </c>
      <c r="AR623" t="e">
        <f>+MATCH(O623,'[1]Return t - CEO t - NO'!B621)</f>
        <v>#N/A</v>
      </c>
    </row>
    <row r="624" spans="1:44" x14ac:dyDescent="0.25">
      <c r="A624" t="s">
        <v>59</v>
      </c>
      <c r="B624">
        <v>2015</v>
      </c>
      <c r="C624">
        <v>42369</v>
      </c>
      <c r="D624">
        <v>815.649</v>
      </c>
      <c r="E624">
        <f t="shared" si="208"/>
        <v>815.649</v>
      </c>
      <c r="F624">
        <f t="shared" si="190"/>
        <v>815649</v>
      </c>
      <c r="G624">
        <f t="shared" si="191"/>
        <v>13.611739394347635</v>
      </c>
      <c r="H624">
        <v>731.00800000000004</v>
      </c>
      <c r="I624">
        <v>14.641</v>
      </c>
      <c r="J624">
        <v>-18.207000000000001</v>
      </c>
      <c r="K624">
        <v>-2.6949999999999998</v>
      </c>
      <c r="L624">
        <v>7.4999999999999997E-2</v>
      </c>
      <c r="M624">
        <v>88.539000000000001</v>
      </c>
      <c r="N624">
        <v>228</v>
      </c>
      <c r="O624" t="s">
        <v>60</v>
      </c>
      <c r="P624" t="s">
        <v>50</v>
      </c>
      <c r="Q624">
        <v>1927</v>
      </c>
      <c r="R624">
        <v>2023</v>
      </c>
      <c r="S624">
        <v>96</v>
      </c>
      <c r="U624">
        <v>-2.4906704167396251E-2</v>
      </c>
      <c r="V624">
        <v>-2.2322101786430192E-2</v>
      </c>
      <c r="W624">
        <v>-0.20563819333852879</v>
      </c>
      <c r="X624">
        <v>2.0028508579933459E-2</v>
      </c>
      <c r="Y624" t="s">
        <v>51</v>
      </c>
      <c r="Z624" t="s">
        <v>47</v>
      </c>
      <c r="AA624">
        <f t="shared" si="209"/>
        <v>0</v>
      </c>
      <c r="AB624">
        <f t="shared" si="209"/>
        <v>0</v>
      </c>
      <c r="AC624">
        <f t="shared" si="209"/>
        <v>2400</v>
      </c>
      <c r="AD624">
        <f t="shared" si="192"/>
        <v>2400</v>
      </c>
      <c r="AE624">
        <v>0</v>
      </c>
      <c r="AF624">
        <v>0</v>
      </c>
      <c r="AG624">
        <v>240</v>
      </c>
      <c r="AH624">
        <v>240</v>
      </c>
      <c r="AI624">
        <v>4.3174881135363101</v>
      </c>
      <c r="AJ624">
        <v>4.5643481914678361</v>
      </c>
      <c r="AK624">
        <f t="shared" si="193"/>
        <v>13.611739394347635</v>
      </c>
      <c r="AL624">
        <f t="shared" si="194"/>
        <v>7.7832240163360371</v>
      </c>
      <c r="AM624" t="e">
        <f t="shared" si="205"/>
        <v>#NUM!</v>
      </c>
      <c r="AN624" t="e">
        <f t="shared" si="196"/>
        <v>#NUM!</v>
      </c>
      <c r="AO624">
        <f t="shared" si="197"/>
        <v>0</v>
      </c>
      <c r="AP624">
        <f t="shared" si="198"/>
        <v>0</v>
      </c>
      <c r="AQ624">
        <f t="shared" si="199"/>
        <v>1</v>
      </c>
      <c r="AR624" t="e">
        <f>+MATCH(O624,'[1]Return t - CEO t - NO'!B409)</f>
        <v>#N/A</v>
      </c>
    </row>
    <row r="625" spans="1:44" x14ac:dyDescent="0.25">
      <c r="A625" t="s">
        <v>136</v>
      </c>
      <c r="B625">
        <v>2015</v>
      </c>
      <c r="C625">
        <v>42369</v>
      </c>
      <c r="D625">
        <v>7983.6229999999996</v>
      </c>
      <c r="E625">
        <f t="shared" si="208"/>
        <v>7983.6229999999996</v>
      </c>
      <c r="F625">
        <f t="shared" si="190"/>
        <v>7983623</v>
      </c>
      <c r="G625">
        <f t="shared" si="191"/>
        <v>15.892902876419686</v>
      </c>
      <c r="H625">
        <v>807.14200000000005</v>
      </c>
      <c r="I625">
        <v>5545.8729999999996</v>
      </c>
      <c r="J625">
        <v>514.34900000000005</v>
      </c>
      <c r="K625">
        <v>685.14400000000001</v>
      </c>
      <c r="L625">
        <v>0.13200000000000001</v>
      </c>
      <c r="M625">
        <v>867.71400000000006</v>
      </c>
      <c r="N625">
        <v>228</v>
      </c>
      <c r="O625" t="s">
        <v>137</v>
      </c>
      <c r="P625" t="s">
        <v>50</v>
      </c>
      <c r="Q625">
        <v>2007</v>
      </c>
      <c r="R625">
        <v>2023</v>
      </c>
      <c r="S625">
        <v>16</v>
      </c>
      <c r="U625">
        <v>0.63724722539528367</v>
      </c>
      <c r="V625">
        <v>6.4425512076409425E-2</v>
      </c>
      <c r="W625">
        <v>0.5927632837547856</v>
      </c>
      <c r="X625">
        <v>6.871000393982718</v>
      </c>
      <c r="Y625" t="s">
        <v>138</v>
      </c>
      <c r="Z625" t="s">
        <v>139</v>
      </c>
      <c r="AA625">
        <f t="shared" si="209"/>
        <v>2170</v>
      </c>
      <c r="AB625">
        <f t="shared" si="209"/>
        <v>0</v>
      </c>
      <c r="AC625">
        <f t="shared" si="209"/>
        <v>210</v>
      </c>
      <c r="AD625">
        <f t="shared" si="192"/>
        <v>2380</v>
      </c>
      <c r="AE625">
        <v>217</v>
      </c>
      <c r="AF625">
        <v>0</v>
      </c>
      <c r="AG625">
        <v>21</v>
      </c>
      <c r="AH625">
        <v>238</v>
      </c>
      <c r="AI625">
        <v>4.8828019225863706</v>
      </c>
      <c r="AJ625">
        <v>2.7725887222397811</v>
      </c>
      <c r="AK625">
        <f t="shared" si="193"/>
        <v>15.892902876419686</v>
      </c>
      <c r="AL625">
        <f t="shared" si="194"/>
        <v>7.77485576666552</v>
      </c>
      <c r="AM625" t="e">
        <f t="shared" si="205"/>
        <v>#NUM!</v>
      </c>
      <c r="AN625">
        <f t="shared" si="196"/>
        <v>7.6824824465345056</v>
      </c>
      <c r="AO625">
        <f t="shared" si="197"/>
        <v>0.91176470588235292</v>
      </c>
      <c r="AP625">
        <f t="shared" si="198"/>
        <v>0</v>
      </c>
      <c r="AQ625">
        <f t="shared" si="199"/>
        <v>8.8235294117647065E-2</v>
      </c>
      <c r="AR625" t="e">
        <f>+MATCH(O625,'[1]Return t - CEO t - NO'!B608)</f>
        <v>#N/A</v>
      </c>
    </row>
    <row r="626" spans="1:44" x14ac:dyDescent="0.25">
      <c r="A626" t="s">
        <v>179</v>
      </c>
      <c r="B626">
        <v>2015</v>
      </c>
      <c r="C626">
        <v>42369</v>
      </c>
      <c r="D626">
        <v>16236.183000000001</v>
      </c>
      <c r="E626">
        <f t="shared" si="208"/>
        <v>16236.183000000001</v>
      </c>
      <c r="F626">
        <f t="shared" si="190"/>
        <v>16236183</v>
      </c>
      <c r="G626">
        <f t="shared" si="191"/>
        <v>16.60275282812648</v>
      </c>
      <c r="H626">
        <v>3782.4989999999998</v>
      </c>
      <c r="I626">
        <v>9273.5409999999993</v>
      </c>
      <c r="J626">
        <v>877.65599999999995</v>
      </c>
      <c r="K626">
        <v>1360.72</v>
      </c>
      <c r="L626">
        <v>1.6</v>
      </c>
      <c r="M626">
        <v>3546.4180000000001</v>
      </c>
      <c r="N626">
        <v>228</v>
      </c>
      <c r="O626" t="s">
        <v>180</v>
      </c>
      <c r="P626" t="s">
        <v>50</v>
      </c>
      <c r="Q626">
        <v>1964</v>
      </c>
      <c r="R626">
        <v>2023</v>
      </c>
      <c r="S626">
        <v>59</v>
      </c>
      <c r="U626">
        <v>0.23203072889113785</v>
      </c>
      <c r="V626">
        <v>5.4055562197100136E-2</v>
      </c>
      <c r="W626">
        <v>0.2474767497796368</v>
      </c>
      <c r="X626">
        <v>2.4516968808187389</v>
      </c>
      <c r="Y626" t="s">
        <v>71</v>
      </c>
      <c r="Z626" t="s">
        <v>72</v>
      </c>
      <c r="AA626">
        <f t="shared" si="209"/>
        <v>2100</v>
      </c>
      <c r="AB626">
        <f t="shared" si="209"/>
        <v>0</v>
      </c>
      <c r="AC626">
        <f t="shared" si="209"/>
        <v>280</v>
      </c>
      <c r="AD626">
        <f t="shared" si="192"/>
        <v>2380</v>
      </c>
      <c r="AE626">
        <v>210</v>
      </c>
      <c r="AF626">
        <v>0</v>
      </c>
      <c r="AG626">
        <v>28</v>
      </c>
      <c r="AH626">
        <v>238</v>
      </c>
      <c r="AI626">
        <v>7.3777589082278725</v>
      </c>
      <c r="AJ626">
        <v>4.0775374439057197</v>
      </c>
      <c r="AK626">
        <f t="shared" si="193"/>
        <v>16.60275282812648</v>
      </c>
      <c r="AL626">
        <f t="shared" si="194"/>
        <v>7.77485576666552</v>
      </c>
      <c r="AM626" t="e">
        <f t="shared" si="205"/>
        <v>#NUM!</v>
      </c>
      <c r="AN626">
        <f t="shared" si="196"/>
        <v>7.6496926237115144</v>
      </c>
      <c r="AO626">
        <f t="shared" si="197"/>
        <v>0.88235294117647056</v>
      </c>
      <c r="AP626">
        <f t="shared" si="198"/>
        <v>0</v>
      </c>
      <c r="AQ626">
        <f t="shared" si="199"/>
        <v>0.11764705882352941</v>
      </c>
      <c r="AR626" t="e">
        <f>+MATCH(O626,'[1]Return t - CEO t - NO'!B624)</f>
        <v>#N/A</v>
      </c>
    </row>
    <row r="627" spans="1:44" x14ac:dyDescent="0.25">
      <c r="A627" t="s">
        <v>218</v>
      </c>
      <c r="B627">
        <v>2021</v>
      </c>
      <c r="C627">
        <v>44561</v>
      </c>
      <c r="D627">
        <v>40.161999999999999</v>
      </c>
      <c r="E627">
        <f>+D627*[1]Valuta!$D$11</f>
        <v>354.88348059999998</v>
      </c>
      <c r="F627">
        <f t="shared" si="190"/>
        <v>354883.48060000001</v>
      </c>
      <c r="G627">
        <f t="shared" si="191"/>
        <v>12.779544790918406</v>
      </c>
      <c r="H627">
        <v>-2.5139999999999998</v>
      </c>
      <c r="I627">
        <v>24.817</v>
      </c>
      <c r="J627">
        <v>9.2080000000000002</v>
      </c>
      <c r="K627">
        <v>19.396000000000001</v>
      </c>
      <c r="L627">
        <v>1.7000000000000001E-2</v>
      </c>
      <c r="M627">
        <v>23.57</v>
      </c>
      <c r="N627">
        <v>228</v>
      </c>
      <c r="O627" t="s">
        <v>219</v>
      </c>
      <c r="P627" t="s">
        <v>45</v>
      </c>
      <c r="Q627">
        <v>2002</v>
      </c>
      <c r="R627">
        <v>2023</v>
      </c>
      <c r="S627">
        <v>21</v>
      </c>
      <c r="T627">
        <v>39171</v>
      </c>
      <c r="U627">
        <v>-3.6626889419252193</v>
      </c>
      <c r="V627">
        <v>0.2292714506249689</v>
      </c>
      <c r="W627">
        <v>0.39066610097581672</v>
      </c>
      <c r="X627">
        <v>-9.8715194908512345</v>
      </c>
      <c r="Y627" t="s">
        <v>71</v>
      </c>
      <c r="Z627" t="s">
        <v>72</v>
      </c>
      <c r="AA627" s="1">
        <f>+AE627*[1]Valuta!$D$11</f>
        <v>2129.5482999999999</v>
      </c>
      <c r="AB627" s="1">
        <f>+AF627*[1]Valuta!$D$11</f>
        <v>123.70819999999999</v>
      </c>
      <c r="AC627" s="1">
        <f>+AG627*[1]Valuta!$D$11</f>
        <v>114.8719</v>
      </c>
      <c r="AD627" s="1">
        <f t="shared" si="192"/>
        <v>2368.1284000000001</v>
      </c>
      <c r="AE627">
        <v>241</v>
      </c>
      <c r="AF627">
        <v>14</v>
      </c>
      <c r="AG627">
        <v>13</v>
      </c>
      <c r="AH627">
        <v>268</v>
      </c>
      <c r="AI627">
        <v>2.8332133440562162</v>
      </c>
      <c r="AJ627">
        <v>3.044522437723423</v>
      </c>
      <c r="AK627">
        <f t="shared" si="193"/>
        <v>12.779544790918406</v>
      </c>
      <c r="AL627">
        <f t="shared" si="194"/>
        <v>7.7698552175068567</v>
      </c>
      <c r="AM627">
        <f t="shared" si="205"/>
        <v>4.817925566611259</v>
      </c>
      <c r="AN627">
        <f t="shared" si="196"/>
        <v>7.663665170486655</v>
      </c>
      <c r="AO627">
        <f t="shared" si="197"/>
        <v>0.89925373134328357</v>
      </c>
      <c r="AP627">
        <f t="shared" si="198"/>
        <v>5.2238805970149252E-2</v>
      </c>
      <c r="AQ627">
        <f t="shared" si="199"/>
        <v>4.8507462686567158E-2</v>
      </c>
      <c r="AR627" t="e">
        <f>+MATCH(O627,'[1]Return t - CEO t - NO'!B203)</f>
        <v>#N/A</v>
      </c>
    </row>
    <row r="628" spans="1:44" x14ac:dyDescent="0.25">
      <c r="A628" t="s">
        <v>59</v>
      </c>
      <c r="B628">
        <v>2016</v>
      </c>
      <c r="C628">
        <v>42735</v>
      </c>
      <c r="D628">
        <v>762.875</v>
      </c>
      <c r="E628">
        <f>+D628</f>
        <v>762.875</v>
      </c>
      <c r="F628">
        <f t="shared" si="190"/>
        <v>762875</v>
      </c>
      <c r="G628">
        <f t="shared" si="191"/>
        <v>13.544849469846795</v>
      </c>
      <c r="H628">
        <v>671.21900000000005</v>
      </c>
      <c r="I628">
        <v>9.9700000000000006</v>
      </c>
      <c r="J628">
        <v>-55.311999999999998</v>
      </c>
      <c r="K628">
        <v>-45.58</v>
      </c>
      <c r="L628">
        <v>7.4999999999999997E-2</v>
      </c>
      <c r="M628">
        <v>98.445999999999998</v>
      </c>
      <c r="N628">
        <v>228</v>
      </c>
      <c r="O628" t="s">
        <v>60</v>
      </c>
      <c r="P628" t="s">
        <v>50</v>
      </c>
      <c r="Q628">
        <v>1927</v>
      </c>
      <c r="R628">
        <v>2023</v>
      </c>
      <c r="S628">
        <v>96</v>
      </c>
      <c r="U628">
        <v>-8.2405295440087359E-2</v>
      </c>
      <c r="V628">
        <v>-7.250466983450761E-2</v>
      </c>
      <c r="W628">
        <v>-0.56185116713731387</v>
      </c>
      <c r="X628">
        <v>1.4853572380996365E-2</v>
      </c>
      <c r="Y628" t="s">
        <v>51</v>
      </c>
      <c r="Z628" t="s">
        <v>47</v>
      </c>
      <c r="AA628">
        <f t="shared" ref="AA628:AC631" si="210">+AE628*10</f>
        <v>2300</v>
      </c>
      <c r="AB628">
        <f t="shared" si="210"/>
        <v>0</v>
      </c>
      <c r="AC628">
        <f t="shared" si="210"/>
        <v>30</v>
      </c>
      <c r="AD628">
        <f t="shared" si="192"/>
        <v>2330</v>
      </c>
      <c r="AE628">
        <v>230</v>
      </c>
      <c r="AF628">
        <v>0</v>
      </c>
      <c r="AG628">
        <v>3</v>
      </c>
      <c r="AH628">
        <v>233</v>
      </c>
      <c r="AI628">
        <v>4.3174881135363101</v>
      </c>
      <c r="AJ628">
        <v>4.5643481914678361</v>
      </c>
      <c r="AK628">
        <f t="shared" si="193"/>
        <v>13.544849469846795</v>
      </c>
      <c r="AL628">
        <f t="shared" si="194"/>
        <v>7.7536235465597461</v>
      </c>
      <c r="AM628" t="e">
        <f t="shared" si="205"/>
        <v>#NUM!</v>
      </c>
      <c r="AN628">
        <f t="shared" si="196"/>
        <v>7.7406644019172415</v>
      </c>
      <c r="AO628">
        <f t="shared" si="197"/>
        <v>0.98712446351931327</v>
      </c>
      <c r="AP628">
        <f t="shared" si="198"/>
        <v>0</v>
      </c>
      <c r="AQ628">
        <f t="shared" si="199"/>
        <v>1.2875536480686695E-2</v>
      </c>
      <c r="AR628" t="e">
        <f>+MATCH(O628,'[1]Return t - CEO t - NO'!B408)</f>
        <v>#N/A</v>
      </c>
    </row>
    <row r="629" spans="1:44" x14ac:dyDescent="0.25">
      <c r="A629" t="s">
        <v>238</v>
      </c>
      <c r="B629">
        <v>2019</v>
      </c>
      <c r="C629">
        <v>43830</v>
      </c>
      <c r="D629">
        <v>282.03199999999998</v>
      </c>
      <c r="E629">
        <f>+D629</f>
        <v>282.03199999999998</v>
      </c>
      <c r="F629">
        <f t="shared" si="190"/>
        <v>282032</v>
      </c>
      <c r="G629">
        <f t="shared" si="191"/>
        <v>12.549775818659734</v>
      </c>
      <c r="H629">
        <v>254.828</v>
      </c>
      <c r="I629">
        <v>0.53900000000000003</v>
      </c>
      <c r="J629">
        <v>-88.802999999999997</v>
      </c>
      <c r="K629">
        <v>-88.802999999999997</v>
      </c>
      <c r="L629">
        <v>8.9999999999999993E-3</v>
      </c>
      <c r="M629">
        <v>9.3919999999999995</v>
      </c>
      <c r="N629">
        <v>228</v>
      </c>
      <c r="O629" t="s">
        <v>239</v>
      </c>
      <c r="P629" t="s">
        <v>50</v>
      </c>
      <c r="Q629">
        <v>2007</v>
      </c>
      <c r="R629">
        <v>2023</v>
      </c>
      <c r="S629">
        <v>16</v>
      </c>
      <c r="U629">
        <v>-0.34848211342552621</v>
      </c>
      <c r="V629">
        <v>-0.31486852555738359</v>
      </c>
      <c r="W629">
        <v>-9.4551746166950608</v>
      </c>
      <c r="X629">
        <v>2.1151521810790024E-3</v>
      </c>
      <c r="Y629" t="s">
        <v>128</v>
      </c>
      <c r="Z629" t="s">
        <v>129</v>
      </c>
      <c r="AA629">
        <f t="shared" si="210"/>
        <v>1810</v>
      </c>
      <c r="AB629">
        <f t="shared" si="210"/>
        <v>350</v>
      </c>
      <c r="AC629">
        <f t="shared" si="210"/>
        <v>150</v>
      </c>
      <c r="AD629">
        <f t="shared" si="192"/>
        <v>2310</v>
      </c>
      <c r="AE629">
        <v>181</v>
      </c>
      <c r="AF629">
        <v>35</v>
      </c>
      <c r="AG629">
        <v>15</v>
      </c>
      <c r="AH629">
        <v>231</v>
      </c>
      <c r="AI629">
        <v>2.1972245773362196</v>
      </c>
      <c r="AJ629">
        <v>2.7725887222397811</v>
      </c>
      <c r="AK629">
        <f t="shared" si="193"/>
        <v>12.549775818659734</v>
      </c>
      <c r="AL629">
        <f t="shared" si="194"/>
        <v>7.7450028035158391</v>
      </c>
      <c r="AM629">
        <f t="shared" si="205"/>
        <v>5.857933154483459</v>
      </c>
      <c r="AN629">
        <f t="shared" si="196"/>
        <v>7.5010821242598711</v>
      </c>
      <c r="AO629">
        <f t="shared" si="197"/>
        <v>0.78354978354978355</v>
      </c>
      <c r="AP629">
        <f t="shared" si="198"/>
        <v>0.15151515151515152</v>
      </c>
      <c r="AQ629">
        <f t="shared" si="199"/>
        <v>6.4935064935064929E-2</v>
      </c>
      <c r="AR629" t="e">
        <f>+MATCH(O629,'[1]Return t - CEO t - NO'!B500)</f>
        <v>#N/A</v>
      </c>
    </row>
    <row r="630" spans="1:44" x14ac:dyDescent="0.25">
      <c r="A630" t="s">
        <v>179</v>
      </c>
      <c r="B630">
        <v>2016</v>
      </c>
      <c r="C630">
        <v>42735</v>
      </c>
      <c r="D630">
        <v>22284.883999999998</v>
      </c>
      <c r="E630">
        <f>+D630</f>
        <v>22284.883999999998</v>
      </c>
      <c r="F630">
        <f t="shared" si="190"/>
        <v>22284884</v>
      </c>
      <c r="G630">
        <f t="shared" si="191"/>
        <v>16.919419159054204</v>
      </c>
      <c r="H630">
        <v>3518.9319999999998</v>
      </c>
      <c r="I630">
        <v>17488.487000000001</v>
      </c>
      <c r="J630">
        <v>382.90899999999999</v>
      </c>
      <c r="K630">
        <v>859.55700000000002</v>
      </c>
      <c r="L630">
        <v>1.3</v>
      </c>
      <c r="M630">
        <v>2467.5740000000001</v>
      </c>
      <c r="N630">
        <v>228</v>
      </c>
      <c r="O630" t="s">
        <v>180</v>
      </c>
      <c r="P630" t="s">
        <v>50</v>
      </c>
      <c r="Q630">
        <v>1964</v>
      </c>
      <c r="R630">
        <v>2023</v>
      </c>
      <c r="S630">
        <v>59</v>
      </c>
      <c r="U630">
        <v>0.10881398106016257</v>
      </c>
      <c r="V630">
        <v>1.7182454259129194E-2</v>
      </c>
      <c r="W630">
        <v>0.15517629866419405</v>
      </c>
      <c r="X630">
        <v>4.9698280614686503</v>
      </c>
      <c r="Y630" t="s">
        <v>71</v>
      </c>
      <c r="Z630" t="s">
        <v>72</v>
      </c>
      <c r="AA630">
        <f t="shared" si="210"/>
        <v>2090</v>
      </c>
      <c r="AB630">
        <f t="shared" si="210"/>
        <v>0</v>
      </c>
      <c r="AC630">
        <f t="shared" si="210"/>
        <v>220</v>
      </c>
      <c r="AD630">
        <f t="shared" si="192"/>
        <v>2310</v>
      </c>
      <c r="AE630">
        <v>209</v>
      </c>
      <c r="AF630">
        <v>0</v>
      </c>
      <c r="AG630">
        <v>22</v>
      </c>
      <c r="AH630">
        <v>231</v>
      </c>
      <c r="AI630">
        <v>7.1701195434496281</v>
      </c>
      <c r="AJ630">
        <v>4.0775374439057197</v>
      </c>
      <c r="AK630">
        <f t="shared" si="193"/>
        <v>16.919419159054204</v>
      </c>
      <c r="AL630">
        <f t="shared" si="194"/>
        <v>7.7450028035158391</v>
      </c>
      <c r="AM630" t="e">
        <f t="shared" si="205"/>
        <v>#NUM!</v>
      </c>
      <c r="AN630">
        <f t="shared" si="196"/>
        <v>7.6449193449588568</v>
      </c>
      <c r="AO630">
        <f t="shared" si="197"/>
        <v>0.90476190476190477</v>
      </c>
      <c r="AP630">
        <f t="shared" si="198"/>
        <v>0</v>
      </c>
      <c r="AQ630">
        <f t="shared" si="199"/>
        <v>9.5238095238095233E-2</v>
      </c>
      <c r="AR630" t="e">
        <f>+MATCH(O630,'[1]Return t - CEO t - NO'!B623)</f>
        <v>#N/A</v>
      </c>
    </row>
    <row r="631" spans="1:44" x14ac:dyDescent="0.25">
      <c r="A631" t="s">
        <v>250</v>
      </c>
      <c r="B631">
        <v>2020</v>
      </c>
      <c r="C631">
        <v>44196</v>
      </c>
      <c r="D631">
        <v>1927.87</v>
      </c>
      <c r="E631">
        <f>+D631</f>
        <v>1927.87</v>
      </c>
      <c r="F631">
        <f t="shared" si="190"/>
        <v>1927870</v>
      </c>
      <c r="G631">
        <f t="shared" si="191"/>
        <v>14.471926324493408</v>
      </c>
      <c r="H631">
        <v>-78.81</v>
      </c>
      <c r="I631">
        <v>49.039000000000001</v>
      </c>
      <c r="J631">
        <v>74.906000000000006</v>
      </c>
      <c r="K631">
        <v>97.426000000000002</v>
      </c>
      <c r="L631">
        <v>0.49</v>
      </c>
      <c r="M631">
        <v>2322.5839999999998</v>
      </c>
      <c r="N631">
        <v>228</v>
      </c>
      <c r="O631" t="s">
        <v>251</v>
      </c>
      <c r="P631" t="s">
        <v>177</v>
      </c>
      <c r="Q631">
        <v>2000</v>
      </c>
      <c r="R631">
        <v>2023</v>
      </c>
      <c r="S631">
        <v>23</v>
      </c>
      <c r="U631">
        <v>-0.9504631391955336</v>
      </c>
      <c r="V631">
        <v>3.8854279593541062E-2</v>
      </c>
      <c r="W631">
        <v>3.22511478594531E-2</v>
      </c>
      <c r="X631">
        <v>-0.62224337013069408</v>
      </c>
      <c r="Y631" t="s">
        <v>51</v>
      </c>
      <c r="Z631" t="s">
        <v>47</v>
      </c>
      <c r="AA631">
        <f t="shared" si="210"/>
        <v>2030</v>
      </c>
      <c r="AB631">
        <f t="shared" si="210"/>
        <v>0</v>
      </c>
      <c r="AC631">
        <f t="shared" si="210"/>
        <v>270</v>
      </c>
      <c r="AD631">
        <f t="shared" si="192"/>
        <v>2300</v>
      </c>
      <c r="AE631">
        <v>203</v>
      </c>
      <c r="AF631">
        <v>0</v>
      </c>
      <c r="AG631">
        <v>27</v>
      </c>
      <c r="AH631">
        <v>230</v>
      </c>
      <c r="AI631">
        <v>6.1944053911046719</v>
      </c>
      <c r="AJ631">
        <v>3.1354942159291497</v>
      </c>
      <c r="AK631">
        <f t="shared" si="193"/>
        <v>14.471926324493408</v>
      </c>
      <c r="AL631">
        <f t="shared" si="194"/>
        <v>7.7406644019172415</v>
      </c>
      <c r="AM631" t="e">
        <f t="shared" si="205"/>
        <v>#NUM!</v>
      </c>
      <c r="AN631">
        <f t="shared" si="196"/>
        <v>7.6157910720358331</v>
      </c>
      <c r="AO631">
        <f t="shared" si="197"/>
        <v>0.88260869565217392</v>
      </c>
      <c r="AP631">
        <f t="shared" si="198"/>
        <v>0</v>
      </c>
      <c r="AQ631">
        <f t="shared" si="199"/>
        <v>0.11739130434782609</v>
      </c>
      <c r="AR631" t="e">
        <f>+MATCH(O631,'[1]Return t - CEO t - NO'!B236)</f>
        <v>#N/A</v>
      </c>
    </row>
    <row r="632" spans="1:44" x14ac:dyDescent="0.25">
      <c r="A632" t="s">
        <v>206</v>
      </c>
      <c r="B632">
        <v>2016</v>
      </c>
      <c r="C632">
        <v>42735</v>
      </c>
      <c r="D632">
        <v>49.375999999999998</v>
      </c>
      <c r="E632">
        <f>+D632*[1]Valuta!$D$6</f>
        <v>426.88514559999999</v>
      </c>
      <c r="F632">
        <f t="shared" si="190"/>
        <v>426885.14559999999</v>
      </c>
      <c r="G632">
        <f t="shared" si="191"/>
        <v>12.964270276169707</v>
      </c>
      <c r="H632">
        <v>-0.96499999999999997</v>
      </c>
      <c r="I632">
        <v>36.015000000000001</v>
      </c>
      <c r="J632">
        <v>-2.335</v>
      </c>
      <c r="K632">
        <v>3.8730000000000002</v>
      </c>
      <c r="L632">
        <v>7.1999999999999995E-2</v>
      </c>
      <c r="M632">
        <v>15.083</v>
      </c>
      <c r="N632">
        <v>228</v>
      </c>
      <c r="O632" t="s">
        <v>207</v>
      </c>
      <c r="P632" t="s">
        <v>45</v>
      </c>
      <c r="Q632">
        <v>2005</v>
      </c>
      <c r="R632">
        <v>2023</v>
      </c>
      <c r="S632">
        <v>18</v>
      </c>
      <c r="U632">
        <v>2.4196891191709846</v>
      </c>
      <c r="V632">
        <v>-4.7290181464679198E-2</v>
      </c>
      <c r="W632">
        <v>-0.15481005105085194</v>
      </c>
      <c r="X632">
        <v>-37.321243523316063</v>
      </c>
      <c r="Y632" t="s">
        <v>71</v>
      </c>
      <c r="Z632" t="s">
        <v>72</v>
      </c>
      <c r="AA632" s="1">
        <f>+AE632*[1]Valuta!$D$6</f>
        <v>2282.4384</v>
      </c>
      <c r="AB632" s="1">
        <f>+AF632*[1]Valuta!$D$6</f>
        <v>0</v>
      </c>
      <c r="AC632" s="1">
        <f>+AG632*[1]Valuta!$D$6</f>
        <v>0</v>
      </c>
      <c r="AD632" s="1">
        <f t="shared" si="192"/>
        <v>2282.4384</v>
      </c>
      <c r="AE632">
        <v>264</v>
      </c>
      <c r="AF632">
        <v>0</v>
      </c>
      <c r="AG632">
        <v>0</v>
      </c>
      <c r="AH632">
        <v>264</v>
      </c>
      <c r="AI632">
        <v>4.2766661190160553</v>
      </c>
      <c r="AJ632">
        <v>2.8903717578961645</v>
      </c>
      <c r="AK632">
        <f t="shared" si="193"/>
        <v>12.964270276169707</v>
      </c>
      <c r="AL632">
        <f t="shared" si="194"/>
        <v>7.7329996241531349</v>
      </c>
      <c r="AM632" t="e">
        <f t="shared" si="205"/>
        <v>#NUM!</v>
      </c>
      <c r="AN632">
        <f t="shared" si="196"/>
        <v>7.7329996241531349</v>
      </c>
      <c r="AO632">
        <f t="shared" si="197"/>
        <v>1</v>
      </c>
      <c r="AP632">
        <f t="shared" si="198"/>
        <v>0</v>
      </c>
      <c r="AQ632">
        <f t="shared" si="199"/>
        <v>0</v>
      </c>
      <c r="AR632" t="e">
        <f>+MATCH(O632,'[1]Return t - CEO t - NO'!B312)</f>
        <v>#N/A</v>
      </c>
    </row>
    <row r="633" spans="1:44" x14ac:dyDescent="0.25">
      <c r="A633" t="s">
        <v>158</v>
      </c>
      <c r="B633">
        <v>2019</v>
      </c>
      <c r="C633">
        <v>43830</v>
      </c>
      <c r="D633">
        <v>120.541</v>
      </c>
      <c r="E633">
        <f>+D633*[1]Valuta!$D$9</f>
        <v>1062.8823216000001</v>
      </c>
      <c r="F633">
        <f t="shared" si="190"/>
        <v>1062882.3216000001</v>
      </c>
      <c r="G633">
        <f t="shared" si="191"/>
        <v>13.876494947150785</v>
      </c>
      <c r="H633">
        <v>59.948999999999998</v>
      </c>
      <c r="I633">
        <v>0.51100000000000001</v>
      </c>
      <c r="J633">
        <v>-7.4999999999999997E-2</v>
      </c>
      <c r="K633">
        <v>5.6970000000000001</v>
      </c>
      <c r="L633">
        <v>1.2E-2</v>
      </c>
      <c r="M633">
        <v>15.879</v>
      </c>
      <c r="N633">
        <v>228</v>
      </c>
      <c r="O633" t="s">
        <v>159</v>
      </c>
      <c r="P633" t="s">
        <v>45</v>
      </c>
      <c r="Q633">
        <v>2005</v>
      </c>
      <c r="R633">
        <v>2023</v>
      </c>
      <c r="S633">
        <v>18</v>
      </c>
      <c r="U633">
        <v>-1.2510634038933094E-3</v>
      </c>
      <c r="V633">
        <v>-6.2219493782198583E-4</v>
      </c>
      <c r="W633">
        <v>-4.7232193463064426E-3</v>
      </c>
      <c r="X633">
        <v>8.5239119918597474E-3</v>
      </c>
      <c r="Y633" t="s">
        <v>71</v>
      </c>
      <c r="Z633" t="s">
        <v>72</v>
      </c>
      <c r="AA633" s="1">
        <f>+AE633*[1]Valuta!$D$9</f>
        <v>2116.2240000000002</v>
      </c>
      <c r="AB633" s="1">
        <f>+AF633*[1]Valuta!$D$9</f>
        <v>0</v>
      </c>
      <c r="AC633" s="1">
        <f>+AG633*[1]Valuta!$D$9</f>
        <v>149.89920000000001</v>
      </c>
      <c r="AD633" s="1">
        <f t="shared" si="192"/>
        <v>2266.1232</v>
      </c>
      <c r="AE633">
        <v>240</v>
      </c>
      <c r="AF633">
        <v>0</v>
      </c>
      <c r="AG633">
        <v>17</v>
      </c>
      <c r="AH633">
        <v>257</v>
      </c>
      <c r="AI633">
        <v>2.4849066497880004</v>
      </c>
      <c r="AJ633">
        <v>2.8903717578961645</v>
      </c>
      <c r="AK633">
        <f t="shared" si="193"/>
        <v>13.876494947150785</v>
      </c>
      <c r="AL633">
        <f t="shared" si="194"/>
        <v>7.7258258090420533</v>
      </c>
      <c r="AM633" t="e">
        <f t="shared" si="205"/>
        <v>#NUM!</v>
      </c>
      <c r="AN633">
        <f t="shared" si="196"/>
        <v>7.6573886474888253</v>
      </c>
      <c r="AO633">
        <f t="shared" si="197"/>
        <v>0.93385214007782114</v>
      </c>
      <c r="AP633">
        <f t="shared" si="198"/>
        <v>0</v>
      </c>
      <c r="AQ633">
        <f t="shared" si="199"/>
        <v>6.6147859922178989E-2</v>
      </c>
      <c r="AR633" t="e">
        <f>+MATCH(O633,'[1]Return t - CEO t - NO'!B445)</f>
        <v>#N/A</v>
      </c>
    </row>
    <row r="634" spans="1:44" x14ac:dyDescent="0.25">
      <c r="A634" t="s">
        <v>195</v>
      </c>
      <c r="B634">
        <v>2016</v>
      </c>
      <c r="C634">
        <v>42735</v>
      </c>
      <c r="D634">
        <v>2600.7930000000001</v>
      </c>
      <c r="E634">
        <f t="shared" ref="E634:E641" si="211">+D634</f>
        <v>2600.7930000000001</v>
      </c>
      <c r="F634">
        <f t="shared" si="190"/>
        <v>2600793</v>
      </c>
      <c r="G634">
        <f t="shared" si="191"/>
        <v>14.771326956488666</v>
      </c>
      <c r="H634">
        <v>261.17899999999997</v>
      </c>
      <c r="I634">
        <v>1E-3</v>
      </c>
      <c r="J634">
        <v>1.5920000000000001</v>
      </c>
      <c r="K634">
        <v>91.718999999999994</v>
      </c>
      <c r="L634">
        <v>0.97599999999999998</v>
      </c>
      <c r="M634">
        <v>6015.1620000000003</v>
      </c>
      <c r="N634">
        <v>228</v>
      </c>
      <c r="O634" t="s">
        <v>196</v>
      </c>
      <c r="P634" t="s">
        <v>177</v>
      </c>
      <c r="Q634">
        <v>2002</v>
      </c>
      <c r="R634">
        <v>2023</v>
      </c>
      <c r="S634">
        <v>21</v>
      </c>
      <c r="U634">
        <v>6.0954364631153352E-3</v>
      </c>
      <c r="V634">
        <v>6.1212099540409407E-4</v>
      </c>
      <c r="W634">
        <v>2.6466452607593944E-4</v>
      </c>
      <c r="X634">
        <v>3.828791748188025E-6</v>
      </c>
      <c r="Y634" t="s">
        <v>67</v>
      </c>
      <c r="Z634" t="s">
        <v>68</v>
      </c>
      <c r="AA634">
        <f t="shared" ref="AA634:AC641" si="212">+AE634*10</f>
        <v>2170</v>
      </c>
      <c r="AB634">
        <f t="shared" si="212"/>
        <v>0</v>
      </c>
      <c r="AC634">
        <f t="shared" si="212"/>
        <v>70</v>
      </c>
      <c r="AD634">
        <f t="shared" si="192"/>
        <v>2240</v>
      </c>
      <c r="AE634">
        <v>217</v>
      </c>
      <c r="AF634">
        <v>0</v>
      </c>
      <c r="AG634">
        <v>7</v>
      </c>
      <c r="AH634">
        <v>224</v>
      </c>
      <c r="AI634">
        <v>6.8834625864130921</v>
      </c>
      <c r="AJ634">
        <v>3.044522437723423</v>
      </c>
      <c r="AK634">
        <f t="shared" si="193"/>
        <v>14.771326956488666</v>
      </c>
      <c r="AL634">
        <f t="shared" si="194"/>
        <v>7.7142311448490855</v>
      </c>
      <c r="AM634" t="e">
        <f t="shared" si="205"/>
        <v>#NUM!</v>
      </c>
      <c r="AN634">
        <f t="shared" si="196"/>
        <v>7.6824824465345056</v>
      </c>
      <c r="AO634">
        <f t="shared" si="197"/>
        <v>0.96875</v>
      </c>
      <c r="AP634">
        <f t="shared" si="198"/>
        <v>0</v>
      </c>
      <c r="AQ634">
        <f t="shared" si="199"/>
        <v>3.125E-2</v>
      </c>
      <c r="AR634" t="e">
        <f>+MATCH(O634,'[1]Return t - CEO t - NO'!B168)</f>
        <v>#N/A</v>
      </c>
    </row>
    <row r="635" spans="1:44" x14ac:dyDescent="0.25">
      <c r="A635" t="s">
        <v>73</v>
      </c>
      <c r="B635">
        <v>2017</v>
      </c>
      <c r="C635">
        <v>43100</v>
      </c>
      <c r="D635">
        <v>43522.667999999998</v>
      </c>
      <c r="E635">
        <f t="shared" si="211"/>
        <v>43522.667999999998</v>
      </c>
      <c r="F635">
        <f t="shared" si="190"/>
        <v>43522668</v>
      </c>
      <c r="G635">
        <f t="shared" si="191"/>
        <v>17.588792463779935</v>
      </c>
      <c r="H635">
        <v>2086.0770000000002</v>
      </c>
      <c r="I635">
        <v>22060.271000000001</v>
      </c>
      <c r="J635">
        <v>-1236.4780000000001</v>
      </c>
      <c r="K635">
        <v>168.596</v>
      </c>
      <c r="L635">
        <v>9.593</v>
      </c>
      <c r="M635">
        <v>30948.263999999999</v>
      </c>
      <c r="N635">
        <v>228</v>
      </c>
      <c r="O635" t="s">
        <v>74</v>
      </c>
      <c r="P635" t="s">
        <v>50</v>
      </c>
      <c r="Q635">
        <v>1993</v>
      </c>
      <c r="R635">
        <v>2023</v>
      </c>
      <c r="S635">
        <v>30</v>
      </c>
      <c r="U635">
        <v>-0.59272883982710123</v>
      </c>
      <c r="V635">
        <v>-2.8409977072177656E-2</v>
      </c>
      <c r="W635">
        <v>-3.9953064895659418E-2</v>
      </c>
      <c r="X635">
        <v>10.575003223754443</v>
      </c>
      <c r="Y635" t="s">
        <v>46</v>
      </c>
      <c r="Z635" t="s">
        <v>47</v>
      </c>
      <c r="AA635">
        <f t="shared" si="212"/>
        <v>2000</v>
      </c>
      <c r="AB635">
        <f t="shared" si="212"/>
        <v>0</v>
      </c>
      <c r="AC635">
        <f t="shared" si="212"/>
        <v>230</v>
      </c>
      <c r="AD635">
        <f t="shared" si="192"/>
        <v>2230</v>
      </c>
      <c r="AE635">
        <v>200</v>
      </c>
      <c r="AF635">
        <v>0</v>
      </c>
      <c r="AG635">
        <v>23</v>
      </c>
      <c r="AH635">
        <v>223</v>
      </c>
      <c r="AI635">
        <v>9.1687889448179476</v>
      </c>
      <c r="AJ635">
        <v>3.4011973816621555</v>
      </c>
      <c r="AK635">
        <f t="shared" si="193"/>
        <v>17.588792463779935</v>
      </c>
      <c r="AL635">
        <f t="shared" si="194"/>
        <v>7.7097568644541647</v>
      </c>
      <c r="AM635" t="e">
        <f t="shared" si="205"/>
        <v>#NUM!</v>
      </c>
      <c r="AN635">
        <f t="shared" si="196"/>
        <v>7.6009024595420822</v>
      </c>
      <c r="AO635">
        <f t="shared" si="197"/>
        <v>0.89686098654708524</v>
      </c>
      <c r="AP635">
        <f t="shared" si="198"/>
        <v>0</v>
      </c>
      <c r="AQ635">
        <f t="shared" si="199"/>
        <v>0.1031390134529148</v>
      </c>
      <c r="AR635" t="e">
        <f>+MATCH(O635,'[1]Return t - CEO t - NO'!B431)</f>
        <v>#N/A</v>
      </c>
    </row>
    <row r="636" spans="1:44" x14ac:dyDescent="0.25">
      <c r="A636" t="s">
        <v>73</v>
      </c>
      <c r="B636">
        <v>2016</v>
      </c>
      <c r="C636">
        <v>42735</v>
      </c>
      <c r="D636">
        <v>37762.650999999998</v>
      </c>
      <c r="E636">
        <f t="shared" si="211"/>
        <v>37762.650999999998</v>
      </c>
      <c r="F636">
        <f t="shared" si="190"/>
        <v>37762651</v>
      </c>
      <c r="G636">
        <f t="shared" si="191"/>
        <v>17.446831103345005</v>
      </c>
      <c r="H636">
        <v>4038.2049999999999</v>
      </c>
      <c r="I636">
        <v>18706.062000000002</v>
      </c>
      <c r="J636">
        <v>1836.23</v>
      </c>
      <c r="K636">
        <v>3132.056</v>
      </c>
      <c r="L636">
        <v>5.7960000000000003</v>
      </c>
      <c r="M636">
        <v>25950.554</v>
      </c>
      <c r="N636">
        <v>228</v>
      </c>
      <c r="O636" t="s">
        <v>74</v>
      </c>
      <c r="P636" t="s">
        <v>50</v>
      </c>
      <c r="Q636">
        <v>1993</v>
      </c>
      <c r="R636">
        <v>2023</v>
      </c>
      <c r="S636">
        <v>30</v>
      </c>
      <c r="U636">
        <v>0.45471440900102894</v>
      </c>
      <c r="V636">
        <v>4.8625558624048937E-2</v>
      </c>
      <c r="W636">
        <v>7.0758797673452362E-2</v>
      </c>
      <c r="X636">
        <v>4.6322715166763455</v>
      </c>
      <c r="Y636" t="s">
        <v>46</v>
      </c>
      <c r="Z636" t="s">
        <v>47</v>
      </c>
      <c r="AA636">
        <f t="shared" si="212"/>
        <v>2000</v>
      </c>
      <c r="AB636">
        <f t="shared" si="212"/>
        <v>0</v>
      </c>
      <c r="AC636">
        <f t="shared" si="212"/>
        <v>230</v>
      </c>
      <c r="AD636">
        <f t="shared" si="192"/>
        <v>2230</v>
      </c>
      <c r="AE636">
        <v>200</v>
      </c>
      <c r="AF636">
        <v>0</v>
      </c>
      <c r="AG636">
        <v>23</v>
      </c>
      <c r="AH636">
        <v>223</v>
      </c>
      <c r="AI636">
        <v>8.6649233034405722</v>
      </c>
      <c r="AJ636">
        <v>3.4011973816621555</v>
      </c>
      <c r="AK636">
        <f t="shared" si="193"/>
        <v>17.446831103345005</v>
      </c>
      <c r="AL636">
        <f t="shared" si="194"/>
        <v>7.7097568644541647</v>
      </c>
      <c r="AM636" t="e">
        <f t="shared" si="205"/>
        <v>#NUM!</v>
      </c>
      <c r="AN636">
        <f t="shared" si="196"/>
        <v>7.6009024595420822</v>
      </c>
      <c r="AO636">
        <f t="shared" si="197"/>
        <v>0.89686098654708524</v>
      </c>
      <c r="AP636">
        <f t="shared" si="198"/>
        <v>0</v>
      </c>
      <c r="AQ636">
        <f t="shared" si="199"/>
        <v>0.1031390134529148</v>
      </c>
      <c r="AR636" t="e">
        <f>+MATCH(O636,'[1]Return t - CEO t - NO'!B432)</f>
        <v>#N/A</v>
      </c>
    </row>
    <row r="637" spans="1:44" x14ac:dyDescent="0.25">
      <c r="A637" t="s">
        <v>252</v>
      </c>
      <c r="B637">
        <v>2022</v>
      </c>
      <c r="C637">
        <v>44926</v>
      </c>
      <c r="D637">
        <v>62584</v>
      </c>
      <c r="E637">
        <f t="shared" si="211"/>
        <v>62584</v>
      </c>
      <c r="F637">
        <f t="shared" si="190"/>
        <v>62584000</v>
      </c>
      <c r="G637">
        <f t="shared" si="191"/>
        <v>17.952020212347055</v>
      </c>
      <c r="H637">
        <v>32234</v>
      </c>
      <c r="I637">
        <v>17801</v>
      </c>
      <c r="J637">
        <v>2947</v>
      </c>
      <c r="K637">
        <v>2973</v>
      </c>
      <c r="L637">
        <v>0.29199999999999998</v>
      </c>
      <c r="M637">
        <v>4483</v>
      </c>
      <c r="N637">
        <v>228</v>
      </c>
      <c r="O637" t="s">
        <v>253</v>
      </c>
      <c r="P637" t="s">
        <v>50</v>
      </c>
      <c r="Q637">
        <v>1982</v>
      </c>
      <c r="R637">
        <v>2023</v>
      </c>
      <c r="S637">
        <v>41</v>
      </c>
      <c r="U637">
        <v>9.1425203201588381E-2</v>
      </c>
      <c r="V637">
        <v>4.7088712770037074E-2</v>
      </c>
      <c r="W637">
        <v>0.65737229533794339</v>
      </c>
      <c r="X637">
        <v>0.5522429732580505</v>
      </c>
      <c r="Y637" t="s">
        <v>183</v>
      </c>
      <c r="Z637" t="s">
        <v>184</v>
      </c>
      <c r="AA637">
        <f t="shared" si="212"/>
        <v>2170</v>
      </c>
      <c r="AB637">
        <f t="shared" si="212"/>
        <v>0</v>
      </c>
      <c r="AC637">
        <f t="shared" si="212"/>
        <v>40</v>
      </c>
      <c r="AD637">
        <f t="shared" si="192"/>
        <v>2210</v>
      </c>
      <c r="AE637">
        <v>217</v>
      </c>
      <c r="AF637">
        <v>0</v>
      </c>
      <c r="AG637">
        <v>4</v>
      </c>
      <c r="AH637">
        <v>221</v>
      </c>
      <c r="AI637">
        <v>5.6767538022682817</v>
      </c>
      <c r="AJ637">
        <v>3.713572066704308</v>
      </c>
      <c r="AK637">
        <f t="shared" si="193"/>
        <v>17.952020212347055</v>
      </c>
      <c r="AL637">
        <f t="shared" si="194"/>
        <v>7.7007477945117984</v>
      </c>
      <c r="AM637" t="e">
        <f t="shared" si="205"/>
        <v>#NUM!</v>
      </c>
      <c r="AN637">
        <f t="shared" si="196"/>
        <v>7.6824824465345056</v>
      </c>
      <c r="AO637">
        <f t="shared" si="197"/>
        <v>0.98190045248868774</v>
      </c>
      <c r="AP637">
        <f t="shared" si="198"/>
        <v>0</v>
      </c>
      <c r="AQ637">
        <f t="shared" si="199"/>
        <v>1.8099547511312219E-2</v>
      </c>
      <c r="AR637" t="e">
        <f>+MATCH(O637,'[1]Return t - CEO t - NO'!B458)</f>
        <v>#N/A</v>
      </c>
    </row>
    <row r="638" spans="1:44" x14ac:dyDescent="0.25">
      <c r="A638" t="s">
        <v>73</v>
      </c>
      <c r="B638">
        <v>2019</v>
      </c>
      <c r="C638">
        <v>43830</v>
      </c>
      <c r="D638">
        <v>85342.9</v>
      </c>
      <c r="E638">
        <f t="shared" si="211"/>
        <v>85342.9</v>
      </c>
      <c r="F638">
        <f t="shared" si="190"/>
        <v>85342900</v>
      </c>
      <c r="G638">
        <f t="shared" si="191"/>
        <v>18.262187816866941</v>
      </c>
      <c r="H638">
        <v>4101.1000000000004</v>
      </c>
      <c r="I638">
        <v>52224.2</v>
      </c>
      <c r="J638">
        <v>838.5</v>
      </c>
      <c r="K638">
        <v>8391.2000000000007</v>
      </c>
      <c r="L638">
        <v>9.3889999999999993</v>
      </c>
      <c r="M638">
        <v>42622.9</v>
      </c>
      <c r="N638">
        <v>228</v>
      </c>
      <c r="O638" t="s">
        <v>74</v>
      </c>
      <c r="P638" t="s">
        <v>50</v>
      </c>
      <c r="Q638">
        <v>1993</v>
      </c>
      <c r="R638">
        <v>2023</v>
      </c>
      <c r="S638">
        <v>30</v>
      </c>
      <c r="U638">
        <v>0.20445734071346711</v>
      </c>
      <c r="V638">
        <v>9.8250703924989673E-3</v>
      </c>
      <c r="W638">
        <v>1.9672523455701044E-2</v>
      </c>
      <c r="X638">
        <v>12.734193265221524</v>
      </c>
      <c r="Y638" t="s">
        <v>46</v>
      </c>
      <c r="Z638" t="s">
        <v>47</v>
      </c>
      <c r="AA638">
        <f t="shared" si="212"/>
        <v>2060</v>
      </c>
      <c r="AB638">
        <f t="shared" si="212"/>
        <v>0</v>
      </c>
      <c r="AC638">
        <f t="shared" si="212"/>
        <v>120</v>
      </c>
      <c r="AD638">
        <f t="shared" si="192"/>
        <v>2180</v>
      </c>
      <c r="AE638">
        <v>206</v>
      </c>
      <c r="AF638">
        <v>0</v>
      </c>
      <c r="AG638">
        <v>12</v>
      </c>
      <c r="AH638">
        <v>218</v>
      </c>
      <c r="AI638">
        <v>9.1472940702585479</v>
      </c>
      <c r="AJ638">
        <v>3.4011973816621555</v>
      </c>
      <c r="AK638">
        <f t="shared" si="193"/>
        <v>18.262187816866941</v>
      </c>
      <c r="AL638">
        <f t="shared" si="194"/>
        <v>7.6870801557831347</v>
      </c>
      <c r="AM638" t="e">
        <f t="shared" si="205"/>
        <v>#NUM!</v>
      </c>
      <c r="AN638">
        <f t="shared" si="196"/>
        <v>7.6304612617836272</v>
      </c>
      <c r="AO638">
        <f t="shared" si="197"/>
        <v>0.94495412844036697</v>
      </c>
      <c r="AP638">
        <f t="shared" si="198"/>
        <v>0</v>
      </c>
      <c r="AQ638">
        <f t="shared" si="199"/>
        <v>5.5045871559633031E-2</v>
      </c>
      <c r="AR638" t="e">
        <f>+MATCH(O638,'[1]Return t - CEO t - NO'!B429)</f>
        <v>#N/A</v>
      </c>
    </row>
    <row r="639" spans="1:44" x14ac:dyDescent="0.25">
      <c r="A639" t="s">
        <v>238</v>
      </c>
      <c r="B639">
        <v>2018</v>
      </c>
      <c r="C639">
        <v>43465</v>
      </c>
      <c r="D639">
        <v>357.05599999999998</v>
      </c>
      <c r="E639">
        <f t="shared" si="211"/>
        <v>357.05599999999998</v>
      </c>
      <c r="F639">
        <f t="shared" si="190"/>
        <v>357056</v>
      </c>
      <c r="G639">
        <f t="shared" si="191"/>
        <v>12.785647911205201</v>
      </c>
      <c r="H639">
        <v>339.95400000000001</v>
      </c>
      <c r="I639">
        <v>0.107</v>
      </c>
      <c r="J639">
        <v>-44.518999999999998</v>
      </c>
      <c r="K639">
        <v>-44.518999999999998</v>
      </c>
      <c r="L639">
        <v>1.0999999999999999E-2</v>
      </c>
      <c r="M639">
        <v>9.5850000000000009</v>
      </c>
      <c r="N639">
        <v>228</v>
      </c>
      <c r="O639" t="s">
        <v>239</v>
      </c>
      <c r="P639" t="s">
        <v>50</v>
      </c>
      <c r="Q639">
        <v>2007</v>
      </c>
      <c r="R639">
        <v>2023</v>
      </c>
      <c r="S639">
        <v>16</v>
      </c>
      <c r="U639">
        <v>-0.13095595286421102</v>
      </c>
      <c r="V639">
        <v>-0.12468352303280159</v>
      </c>
      <c r="W639">
        <v>-4.6446531038080332</v>
      </c>
      <c r="X639">
        <v>3.1474846596892518E-4</v>
      </c>
      <c r="Y639" t="s">
        <v>128</v>
      </c>
      <c r="Z639" t="s">
        <v>129</v>
      </c>
      <c r="AA639">
        <f t="shared" si="212"/>
        <v>1730</v>
      </c>
      <c r="AB639">
        <f t="shared" si="212"/>
        <v>300</v>
      </c>
      <c r="AC639">
        <f t="shared" si="212"/>
        <v>150</v>
      </c>
      <c r="AD639">
        <f t="shared" si="192"/>
        <v>2180</v>
      </c>
      <c r="AE639">
        <v>173</v>
      </c>
      <c r="AF639">
        <v>30</v>
      </c>
      <c r="AG639">
        <v>15</v>
      </c>
      <c r="AH639">
        <v>218</v>
      </c>
      <c r="AI639">
        <v>2.3978952727983707</v>
      </c>
      <c r="AJ639">
        <v>2.7725887222397811</v>
      </c>
      <c r="AK639">
        <f t="shared" si="193"/>
        <v>12.785647911205201</v>
      </c>
      <c r="AL639">
        <f t="shared" si="194"/>
        <v>7.6870801557831347</v>
      </c>
      <c r="AM639">
        <f t="shared" si="205"/>
        <v>5.7037824746562009</v>
      </c>
      <c r="AN639">
        <f t="shared" si="196"/>
        <v>7.4558766874918243</v>
      </c>
      <c r="AO639">
        <f t="shared" si="197"/>
        <v>0.79357798165137616</v>
      </c>
      <c r="AP639">
        <f t="shared" si="198"/>
        <v>0.13761467889908258</v>
      </c>
      <c r="AQ639">
        <f t="shared" si="199"/>
        <v>6.8807339449541288E-2</v>
      </c>
      <c r="AR639" t="e">
        <f>+MATCH(O639,'[1]Return t - CEO t - NO'!B501)</f>
        <v>#N/A</v>
      </c>
    </row>
    <row r="640" spans="1:44" x14ac:dyDescent="0.25">
      <c r="A640" t="s">
        <v>244</v>
      </c>
      <c r="B640">
        <v>2018</v>
      </c>
      <c r="C640">
        <v>43465</v>
      </c>
      <c r="D640">
        <v>194.1</v>
      </c>
      <c r="E640">
        <f t="shared" si="211"/>
        <v>194.1</v>
      </c>
      <c r="F640">
        <f t="shared" si="190"/>
        <v>194100</v>
      </c>
      <c r="G640">
        <f t="shared" si="191"/>
        <v>12.176128769157101</v>
      </c>
      <c r="H640">
        <v>93.3</v>
      </c>
      <c r="I640">
        <v>0.9</v>
      </c>
      <c r="J640">
        <v>35.799999999999997</v>
      </c>
      <c r="K640">
        <v>36.799999999999997</v>
      </c>
      <c r="L640">
        <v>5.8999999999999997E-2</v>
      </c>
      <c r="M640">
        <v>329.6</v>
      </c>
      <c r="N640">
        <v>228</v>
      </c>
      <c r="O640" t="s">
        <v>245</v>
      </c>
      <c r="P640" t="s">
        <v>50</v>
      </c>
      <c r="Q640">
        <v>2011</v>
      </c>
      <c r="R640">
        <v>2023</v>
      </c>
      <c r="S640">
        <v>12</v>
      </c>
      <c r="U640">
        <v>0.38370846730975344</v>
      </c>
      <c r="V640">
        <v>0.18444100978876868</v>
      </c>
      <c r="W640">
        <v>0.10861650485436891</v>
      </c>
      <c r="X640">
        <v>9.6463022508038593E-3</v>
      </c>
      <c r="Y640" t="s">
        <v>205</v>
      </c>
      <c r="Z640" t="s">
        <v>47</v>
      </c>
      <c r="AA640">
        <f t="shared" si="212"/>
        <v>1800</v>
      </c>
      <c r="AB640">
        <f t="shared" si="212"/>
        <v>0</v>
      </c>
      <c r="AC640">
        <f t="shared" si="212"/>
        <v>380</v>
      </c>
      <c r="AD640">
        <f t="shared" si="192"/>
        <v>2180</v>
      </c>
      <c r="AE640">
        <v>180</v>
      </c>
      <c r="AF640">
        <v>0</v>
      </c>
      <c r="AG640">
        <v>38</v>
      </c>
      <c r="AH640">
        <v>218</v>
      </c>
      <c r="AI640">
        <v>4.0775374439057197</v>
      </c>
      <c r="AJ640">
        <v>2.4849066497880004</v>
      </c>
      <c r="AK640">
        <f t="shared" si="193"/>
        <v>12.176128769157101</v>
      </c>
      <c r="AL640">
        <f t="shared" si="194"/>
        <v>7.6870801557831347</v>
      </c>
      <c r="AM640" t="e">
        <f t="shared" si="205"/>
        <v>#NUM!</v>
      </c>
      <c r="AN640">
        <f t="shared" si="196"/>
        <v>7.4955419438842563</v>
      </c>
      <c r="AO640">
        <f t="shared" si="197"/>
        <v>0.82568807339449546</v>
      </c>
      <c r="AP640">
        <f t="shared" si="198"/>
        <v>0</v>
      </c>
      <c r="AQ640">
        <f t="shared" si="199"/>
        <v>0.1743119266055046</v>
      </c>
      <c r="AR640" t="e">
        <f>+MATCH(O640,'[1]Return t - CEO t - NO'!B677)</f>
        <v>#N/A</v>
      </c>
    </row>
    <row r="641" spans="1:44" x14ac:dyDescent="0.25">
      <c r="A641" t="s">
        <v>248</v>
      </c>
      <c r="B641">
        <v>2021</v>
      </c>
      <c r="C641">
        <v>44561</v>
      </c>
      <c r="D641">
        <v>746.529</v>
      </c>
      <c r="E641">
        <f t="shared" si="211"/>
        <v>746.529</v>
      </c>
      <c r="F641">
        <f t="shared" si="190"/>
        <v>746529</v>
      </c>
      <c r="G641">
        <f t="shared" si="191"/>
        <v>13.523189743163954</v>
      </c>
      <c r="H641">
        <v>286.80599999999998</v>
      </c>
      <c r="I641">
        <v>119.66800000000001</v>
      </c>
      <c r="J641">
        <v>65.716999999999999</v>
      </c>
      <c r="K641">
        <v>305.524</v>
      </c>
      <c r="L641">
        <v>0.128</v>
      </c>
      <c r="M641">
        <v>673.25300000000004</v>
      </c>
      <c r="N641">
        <v>228</v>
      </c>
      <c r="O641" t="s">
        <v>249</v>
      </c>
      <c r="P641" t="s">
        <v>50</v>
      </c>
      <c r="Q641">
        <v>2008</v>
      </c>
      <c r="R641">
        <v>2023</v>
      </c>
      <c r="S641">
        <v>15</v>
      </c>
      <c r="U641">
        <v>0.22913397906598887</v>
      </c>
      <c r="V641">
        <v>8.8030069829839158E-2</v>
      </c>
      <c r="W641">
        <v>9.7611150637278987E-2</v>
      </c>
      <c r="X641">
        <v>0.41724371177729896</v>
      </c>
      <c r="Y641" t="s">
        <v>71</v>
      </c>
      <c r="Z641" t="s">
        <v>72</v>
      </c>
      <c r="AA641">
        <f t="shared" si="212"/>
        <v>1780</v>
      </c>
      <c r="AB641">
        <f t="shared" si="212"/>
        <v>0</v>
      </c>
      <c r="AC641">
        <f t="shared" si="212"/>
        <v>390</v>
      </c>
      <c r="AD641">
        <f t="shared" si="192"/>
        <v>2170</v>
      </c>
      <c r="AE641">
        <v>178</v>
      </c>
      <c r="AF641">
        <v>0</v>
      </c>
      <c r="AG641">
        <v>39</v>
      </c>
      <c r="AH641">
        <v>217</v>
      </c>
      <c r="AI641">
        <v>4.8520302639196169</v>
      </c>
      <c r="AJ641">
        <v>2.7080502011022101</v>
      </c>
      <c r="AK641">
        <f t="shared" si="193"/>
        <v>13.523189743163954</v>
      </c>
      <c r="AL641">
        <f t="shared" si="194"/>
        <v>7.6824824465345056</v>
      </c>
      <c r="AM641" t="e">
        <f t="shared" si="205"/>
        <v>#NUM!</v>
      </c>
      <c r="AN641">
        <f t="shared" si="196"/>
        <v>7.4843686432861309</v>
      </c>
      <c r="AO641">
        <f t="shared" si="197"/>
        <v>0.82027649769585254</v>
      </c>
      <c r="AP641">
        <f t="shared" si="198"/>
        <v>0</v>
      </c>
      <c r="AQ641">
        <f t="shared" si="199"/>
        <v>0.17972350230414746</v>
      </c>
      <c r="AR641" t="e">
        <f>+MATCH(O641,'[1]Return t - CEO t - NO'!B554)</f>
        <v>#N/A</v>
      </c>
    </row>
    <row r="642" spans="1:44" x14ac:dyDescent="0.25">
      <c r="A642" t="s">
        <v>158</v>
      </c>
      <c r="B642">
        <v>2022</v>
      </c>
      <c r="C642">
        <v>44926</v>
      </c>
      <c r="D642">
        <v>9.4909999999999997</v>
      </c>
      <c r="E642">
        <f>+D642*[1]Valuta!$D$12</f>
        <v>94.02354059999999</v>
      </c>
      <c r="F642">
        <f t="shared" ref="F642:F697" si="213">+E642*1000</f>
        <v>94023.540599999993</v>
      </c>
      <c r="G642">
        <f t="shared" ref="G642:G697" si="214">+LN(F642)</f>
        <v>11.451300461814197</v>
      </c>
      <c r="H642">
        <v>3.7480000000000002</v>
      </c>
      <c r="I642">
        <v>1E-3</v>
      </c>
      <c r="J642">
        <v>-0.92400000000000004</v>
      </c>
      <c r="K642">
        <v>-0.92300000000000004</v>
      </c>
      <c r="L642">
        <v>3.0000000000000001E-3</v>
      </c>
      <c r="M642">
        <v>0.06</v>
      </c>
      <c r="N642">
        <v>228</v>
      </c>
      <c r="O642" t="s">
        <v>159</v>
      </c>
      <c r="P642" t="s">
        <v>45</v>
      </c>
      <c r="Q642">
        <v>2005</v>
      </c>
      <c r="R642">
        <v>2023</v>
      </c>
      <c r="S642">
        <v>18</v>
      </c>
      <c r="U642">
        <v>-0.24653148345784417</v>
      </c>
      <c r="V642">
        <v>-9.7355389316194293E-2</v>
      </c>
      <c r="W642">
        <v>-15.400000000000002</v>
      </c>
      <c r="X642">
        <v>2.6680896478121667E-4</v>
      </c>
      <c r="Y642" t="s">
        <v>71</v>
      </c>
      <c r="Z642" t="s">
        <v>72</v>
      </c>
      <c r="AA642" s="1">
        <f>+AE642*[1]Valuta!$D$12</f>
        <v>2169.5454</v>
      </c>
      <c r="AB642" s="1">
        <f>+AF642*[1]Valuta!$D$12</f>
        <v>0</v>
      </c>
      <c r="AC642" s="1">
        <f>+AG642*[1]Valuta!$D$12</f>
        <v>0</v>
      </c>
      <c r="AD642" s="1">
        <f t="shared" ref="AD642:AD697" si="215">+SUM(AA642:AC642)</f>
        <v>2169.5454</v>
      </c>
      <c r="AE642">
        <v>219</v>
      </c>
      <c r="AF642">
        <v>0</v>
      </c>
      <c r="AG642">
        <v>0</v>
      </c>
      <c r="AH642">
        <v>219</v>
      </c>
      <c r="AI642">
        <v>1.0986122886681098</v>
      </c>
      <c r="AJ642">
        <v>2.8903717578961645</v>
      </c>
      <c r="AK642">
        <f t="shared" ref="AK642:AK697" si="216">+G642</f>
        <v>11.451300461814197</v>
      </c>
      <c r="AL642">
        <f t="shared" ref="AL642:AL697" si="217">+LN(AD642)</f>
        <v>7.6822729315002052</v>
      </c>
      <c r="AM642" t="e">
        <f t="shared" si="205"/>
        <v>#NUM!</v>
      </c>
      <c r="AN642">
        <f t="shared" ref="AN642:AN697" si="218">+LN(AA642)</f>
        <v>7.6822729315002052</v>
      </c>
      <c r="AO642">
        <f t="shared" ref="AO642:AO697" si="219">+AA642/AD642</f>
        <v>1</v>
      </c>
      <c r="AP642">
        <f t="shared" ref="AP642:AP697" si="220">+AB642/AD642</f>
        <v>0</v>
      </c>
      <c r="AQ642">
        <f t="shared" ref="AQ642:AQ697" si="221">+AC642/AD642</f>
        <v>0</v>
      </c>
      <c r="AR642" t="e">
        <f>+MATCH(O642,'[1]Return t - CEO t - NO'!B442)</f>
        <v>#N/A</v>
      </c>
    </row>
    <row r="643" spans="1:44" x14ac:dyDescent="0.25">
      <c r="A643" t="s">
        <v>250</v>
      </c>
      <c r="B643">
        <v>2021</v>
      </c>
      <c r="C643">
        <v>44561</v>
      </c>
      <c r="D643">
        <v>490.16699999999997</v>
      </c>
      <c r="E643">
        <f t="shared" ref="E643:E659" si="222">+D643</f>
        <v>490.16699999999997</v>
      </c>
      <c r="F643">
        <f t="shared" si="213"/>
        <v>490167</v>
      </c>
      <c r="G643">
        <f t="shared" si="214"/>
        <v>13.102501428348649</v>
      </c>
      <c r="H643">
        <v>297.81299999999999</v>
      </c>
      <c r="I643">
        <v>36.506</v>
      </c>
      <c r="J643">
        <v>51.485999999999997</v>
      </c>
      <c r="K643">
        <v>57.253999999999998</v>
      </c>
      <c r="L643">
        <v>0.157</v>
      </c>
      <c r="M643">
        <v>902.89300000000003</v>
      </c>
      <c r="N643">
        <v>228</v>
      </c>
      <c r="O643" t="s">
        <v>251</v>
      </c>
      <c r="P643" t="s">
        <v>177</v>
      </c>
      <c r="Q643">
        <v>2000</v>
      </c>
      <c r="R643">
        <v>2023</v>
      </c>
      <c r="S643">
        <v>23</v>
      </c>
      <c r="U643">
        <v>0.17288029736781135</v>
      </c>
      <c r="V643">
        <v>0.10503767083463392</v>
      </c>
      <c r="W643">
        <v>5.7023368217496422E-2</v>
      </c>
      <c r="X643">
        <v>0.12258027688515949</v>
      </c>
      <c r="Y643" t="s">
        <v>51</v>
      </c>
      <c r="Z643" t="s">
        <v>47</v>
      </c>
      <c r="AA643">
        <f t="shared" ref="AA643:AC659" si="223">+AE643*10</f>
        <v>1920</v>
      </c>
      <c r="AB643">
        <f t="shared" si="223"/>
        <v>0</v>
      </c>
      <c r="AC643">
        <f t="shared" si="223"/>
        <v>230</v>
      </c>
      <c r="AD643">
        <f t="shared" si="215"/>
        <v>2150</v>
      </c>
      <c r="AE643">
        <v>192</v>
      </c>
      <c r="AF643">
        <v>0</v>
      </c>
      <c r="AG643">
        <v>23</v>
      </c>
      <c r="AH643">
        <v>215</v>
      </c>
      <c r="AI643">
        <v>5.0562458053483077</v>
      </c>
      <c r="AJ643">
        <v>3.1354942159291497</v>
      </c>
      <c r="AK643">
        <f t="shared" si="216"/>
        <v>13.102501428348649</v>
      </c>
      <c r="AL643">
        <f t="shared" si="217"/>
        <v>7.6732231211217083</v>
      </c>
      <c r="AM643" t="e">
        <f t="shared" si="205"/>
        <v>#NUM!</v>
      </c>
      <c r="AN643">
        <f t="shared" si="218"/>
        <v>7.5600804650218274</v>
      </c>
      <c r="AO643">
        <f t="shared" si="219"/>
        <v>0.89302325581395348</v>
      </c>
      <c r="AP643">
        <f t="shared" si="220"/>
        <v>0</v>
      </c>
      <c r="AQ643">
        <f t="shared" si="221"/>
        <v>0.10697674418604651</v>
      </c>
      <c r="AR643" t="e">
        <f>+MATCH(O643,'[1]Return t - CEO t - NO'!B235)</f>
        <v>#N/A</v>
      </c>
    </row>
    <row r="644" spans="1:44" x14ac:dyDescent="0.25">
      <c r="A644" t="s">
        <v>238</v>
      </c>
      <c r="B644">
        <v>2017</v>
      </c>
      <c r="C644">
        <v>43100</v>
      </c>
      <c r="D644">
        <v>58.436</v>
      </c>
      <c r="E644">
        <f t="shared" si="222"/>
        <v>58.436</v>
      </c>
      <c r="F644">
        <f t="shared" si="213"/>
        <v>58436</v>
      </c>
      <c r="G644">
        <f t="shared" si="214"/>
        <v>10.975687417252404</v>
      </c>
      <c r="H644">
        <v>41.841999999999999</v>
      </c>
      <c r="I644">
        <v>2.0089999999999999</v>
      </c>
      <c r="J644">
        <v>-43.430999999999997</v>
      </c>
      <c r="K644">
        <v>-43.430999999999997</v>
      </c>
      <c r="L644">
        <v>1.2E-2</v>
      </c>
      <c r="M644">
        <v>10.25</v>
      </c>
      <c r="N644">
        <v>228</v>
      </c>
      <c r="O644" t="s">
        <v>239</v>
      </c>
      <c r="P644" t="s">
        <v>50</v>
      </c>
      <c r="Q644">
        <v>2007</v>
      </c>
      <c r="R644">
        <v>2023</v>
      </c>
      <c r="S644">
        <v>16</v>
      </c>
      <c r="U644">
        <v>-1.0379761961665313</v>
      </c>
      <c r="V644">
        <v>-0.74322335546580875</v>
      </c>
      <c r="W644">
        <v>-4.2371707317073168</v>
      </c>
      <c r="X644">
        <v>4.8013957267817022E-2</v>
      </c>
      <c r="Y644" t="s">
        <v>128</v>
      </c>
      <c r="Z644" t="s">
        <v>129</v>
      </c>
      <c r="AA644">
        <f t="shared" si="223"/>
        <v>1600</v>
      </c>
      <c r="AB644">
        <f t="shared" si="223"/>
        <v>330</v>
      </c>
      <c r="AC644">
        <f t="shared" si="223"/>
        <v>210</v>
      </c>
      <c r="AD644">
        <f t="shared" si="215"/>
        <v>2140</v>
      </c>
      <c r="AE644">
        <v>160</v>
      </c>
      <c r="AF644">
        <v>33</v>
      </c>
      <c r="AG644">
        <v>21</v>
      </c>
      <c r="AH644">
        <v>214</v>
      </c>
      <c r="AI644">
        <v>2.4849066497880004</v>
      </c>
      <c r="AJ644">
        <v>2.7725887222397811</v>
      </c>
      <c r="AK644">
        <f t="shared" si="216"/>
        <v>10.975687417252404</v>
      </c>
      <c r="AL644">
        <f t="shared" si="217"/>
        <v>7.6685611080158971</v>
      </c>
      <c r="AM644">
        <f t="shared" si="205"/>
        <v>5.7990926544605257</v>
      </c>
      <c r="AN644">
        <f t="shared" si="218"/>
        <v>7.3777589082278725</v>
      </c>
      <c r="AO644">
        <f t="shared" si="219"/>
        <v>0.74766355140186913</v>
      </c>
      <c r="AP644">
        <f t="shared" si="220"/>
        <v>0.1542056074766355</v>
      </c>
      <c r="AQ644">
        <f t="shared" si="221"/>
        <v>9.8130841121495324E-2</v>
      </c>
      <c r="AR644" t="e">
        <f>+MATCH(O644,'[1]Return t - CEO t - NO'!B502)</f>
        <v>#N/A</v>
      </c>
    </row>
    <row r="645" spans="1:44" x14ac:dyDescent="0.25">
      <c r="A645" t="s">
        <v>244</v>
      </c>
      <c r="B645">
        <v>2017</v>
      </c>
      <c r="C645">
        <v>43100</v>
      </c>
      <c r="D645">
        <v>155.30000000000001</v>
      </c>
      <c r="E645">
        <f t="shared" si="222"/>
        <v>155.30000000000001</v>
      </c>
      <c r="F645">
        <f t="shared" si="213"/>
        <v>155300</v>
      </c>
      <c r="G645">
        <f t="shared" si="214"/>
        <v>11.953114009136778</v>
      </c>
      <c r="H645">
        <v>57.9</v>
      </c>
      <c r="I645">
        <v>1.1000000000000001</v>
      </c>
      <c r="J645">
        <v>23.4</v>
      </c>
      <c r="K645">
        <v>25.4</v>
      </c>
      <c r="L645">
        <v>5.2999999999999999E-2</v>
      </c>
      <c r="M645">
        <v>247</v>
      </c>
      <c r="N645">
        <v>228</v>
      </c>
      <c r="O645" t="s">
        <v>245</v>
      </c>
      <c r="P645" t="s">
        <v>50</v>
      </c>
      <c r="Q645">
        <v>2011</v>
      </c>
      <c r="R645">
        <v>2023</v>
      </c>
      <c r="S645">
        <v>12</v>
      </c>
      <c r="U645">
        <v>0.40414507772020725</v>
      </c>
      <c r="V645">
        <v>0.15067611075338053</v>
      </c>
      <c r="W645">
        <v>9.4736842105263147E-2</v>
      </c>
      <c r="X645">
        <v>1.8998272884283247E-2</v>
      </c>
      <c r="Y645" t="s">
        <v>205</v>
      </c>
      <c r="Z645" t="s">
        <v>47</v>
      </c>
      <c r="AA645">
        <f t="shared" si="223"/>
        <v>1780</v>
      </c>
      <c r="AB645">
        <f t="shared" si="223"/>
        <v>0</v>
      </c>
      <c r="AC645">
        <f t="shared" si="223"/>
        <v>360</v>
      </c>
      <c r="AD645">
        <f t="shared" si="215"/>
        <v>2140</v>
      </c>
      <c r="AE645">
        <v>178</v>
      </c>
      <c r="AF645">
        <v>0</v>
      </c>
      <c r="AG645">
        <v>36</v>
      </c>
      <c r="AH645">
        <v>214</v>
      </c>
      <c r="AI645">
        <v>3.970291913552122</v>
      </c>
      <c r="AJ645">
        <v>2.4849066497880004</v>
      </c>
      <c r="AK645">
        <f t="shared" si="216"/>
        <v>11.953114009136778</v>
      </c>
      <c r="AL645">
        <f t="shared" si="217"/>
        <v>7.6685611080158971</v>
      </c>
      <c r="AM645" t="e">
        <f t="shared" si="205"/>
        <v>#NUM!</v>
      </c>
      <c r="AN645">
        <f t="shared" si="218"/>
        <v>7.4843686432861309</v>
      </c>
      <c r="AO645">
        <f t="shared" si="219"/>
        <v>0.83177570093457942</v>
      </c>
      <c r="AP645">
        <f t="shared" si="220"/>
        <v>0</v>
      </c>
      <c r="AQ645">
        <f t="shared" si="221"/>
        <v>0.16822429906542055</v>
      </c>
      <c r="AR645" t="e">
        <f>+MATCH(O645,'[1]Return t - CEO t - NO'!B678)</f>
        <v>#N/A</v>
      </c>
    </row>
    <row r="646" spans="1:44" x14ac:dyDescent="0.25">
      <c r="A646" t="s">
        <v>244</v>
      </c>
      <c r="B646">
        <v>2016</v>
      </c>
      <c r="C646">
        <v>42735</v>
      </c>
      <c r="D646">
        <v>125.6</v>
      </c>
      <c r="E646">
        <f t="shared" si="222"/>
        <v>125.6</v>
      </c>
      <c r="F646">
        <f t="shared" si="213"/>
        <v>125600</v>
      </c>
      <c r="G646">
        <f t="shared" si="214"/>
        <v>11.740857533016236</v>
      </c>
      <c r="H646">
        <v>45.4</v>
      </c>
      <c r="I646">
        <v>1.3</v>
      </c>
      <c r="J646">
        <v>-4.9000000000000004</v>
      </c>
      <c r="K646">
        <v>-3.8</v>
      </c>
      <c r="L646">
        <v>5.5E-2</v>
      </c>
      <c r="M646">
        <v>171.6</v>
      </c>
      <c r="N646">
        <v>228</v>
      </c>
      <c r="O646" t="s">
        <v>245</v>
      </c>
      <c r="P646" t="s">
        <v>50</v>
      </c>
      <c r="Q646">
        <v>2011</v>
      </c>
      <c r="R646">
        <v>2023</v>
      </c>
      <c r="S646">
        <v>12</v>
      </c>
      <c r="U646">
        <v>-0.10792951541850221</v>
      </c>
      <c r="V646">
        <v>-3.901273885350319E-2</v>
      </c>
      <c r="W646">
        <v>-2.8554778554778559E-2</v>
      </c>
      <c r="X646">
        <v>2.8634361233480177E-2</v>
      </c>
      <c r="Y646" t="s">
        <v>205</v>
      </c>
      <c r="Z646" t="s">
        <v>47</v>
      </c>
      <c r="AA646">
        <f t="shared" si="223"/>
        <v>1780</v>
      </c>
      <c r="AB646">
        <f t="shared" si="223"/>
        <v>0</v>
      </c>
      <c r="AC646">
        <f t="shared" si="223"/>
        <v>360</v>
      </c>
      <c r="AD646">
        <f t="shared" si="215"/>
        <v>2140</v>
      </c>
      <c r="AE646">
        <v>178</v>
      </c>
      <c r="AF646">
        <v>0</v>
      </c>
      <c r="AG646">
        <v>36</v>
      </c>
      <c r="AH646">
        <v>214</v>
      </c>
      <c r="AI646">
        <v>4.0073331852324712</v>
      </c>
      <c r="AJ646">
        <v>2.4849066497880004</v>
      </c>
      <c r="AK646">
        <f t="shared" si="216"/>
        <v>11.740857533016236</v>
      </c>
      <c r="AL646">
        <f t="shared" si="217"/>
        <v>7.6685611080158971</v>
      </c>
      <c r="AM646" t="e">
        <f t="shared" si="205"/>
        <v>#NUM!</v>
      </c>
      <c r="AN646">
        <f t="shared" si="218"/>
        <v>7.4843686432861309</v>
      </c>
      <c r="AO646">
        <f t="shared" si="219"/>
        <v>0.83177570093457942</v>
      </c>
      <c r="AP646">
        <f t="shared" si="220"/>
        <v>0</v>
      </c>
      <c r="AQ646">
        <f t="shared" si="221"/>
        <v>0.16822429906542055</v>
      </c>
      <c r="AR646" t="e">
        <f>+MATCH(O646,'[1]Return t - CEO t - NO'!B679)</f>
        <v>#N/A</v>
      </c>
    </row>
    <row r="647" spans="1:44" x14ac:dyDescent="0.25">
      <c r="A647" t="s">
        <v>236</v>
      </c>
      <c r="B647">
        <v>2017</v>
      </c>
      <c r="C647">
        <v>43100</v>
      </c>
      <c r="D647">
        <v>519.6</v>
      </c>
      <c r="E647">
        <f t="shared" si="222"/>
        <v>519.6</v>
      </c>
      <c r="F647">
        <f t="shared" si="213"/>
        <v>519600</v>
      </c>
      <c r="G647">
        <f t="shared" si="214"/>
        <v>13.160814563778581</v>
      </c>
      <c r="H647">
        <v>296.77199999999999</v>
      </c>
      <c r="I647">
        <v>16.501000000000001</v>
      </c>
      <c r="J647">
        <v>-6.5919999999999996</v>
      </c>
      <c r="K647">
        <v>3.1709999999999998</v>
      </c>
      <c r="L647">
        <v>0.317</v>
      </c>
      <c r="M647">
        <v>688.678</v>
      </c>
      <c r="N647">
        <v>228</v>
      </c>
      <c r="O647" t="s">
        <v>237</v>
      </c>
      <c r="P647" t="s">
        <v>50</v>
      </c>
      <c r="Q647">
        <v>1913</v>
      </c>
      <c r="R647">
        <v>2023</v>
      </c>
      <c r="S647">
        <v>110</v>
      </c>
      <c r="U647">
        <v>-2.2212338091194588E-2</v>
      </c>
      <c r="V647">
        <v>-1.268668206312548E-2</v>
      </c>
      <c r="W647">
        <v>-9.5719625136856407E-3</v>
      </c>
      <c r="X647">
        <v>5.5601606620570683E-2</v>
      </c>
      <c r="Y647" t="s">
        <v>51</v>
      </c>
      <c r="Z647" t="s">
        <v>47</v>
      </c>
      <c r="AA647">
        <f t="shared" si="223"/>
        <v>1930</v>
      </c>
      <c r="AB647">
        <f t="shared" si="223"/>
        <v>0</v>
      </c>
      <c r="AC647">
        <f t="shared" si="223"/>
        <v>200</v>
      </c>
      <c r="AD647">
        <f t="shared" si="215"/>
        <v>2130</v>
      </c>
      <c r="AE647">
        <v>193</v>
      </c>
      <c r="AF647">
        <v>0</v>
      </c>
      <c r="AG647">
        <v>20</v>
      </c>
      <c r="AH647">
        <v>213</v>
      </c>
      <c r="AI647">
        <v>5.7589017738772803</v>
      </c>
      <c r="AJ647">
        <v>4.7004803657924166</v>
      </c>
      <c r="AK647">
        <f t="shared" si="216"/>
        <v>13.160814563778581</v>
      </c>
      <c r="AL647">
        <f t="shared" si="217"/>
        <v>7.6638772587034705</v>
      </c>
      <c r="AM647" t="e">
        <f t="shared" si="205"/>
        <v>#NUM!</v>
      </c>
      <c r="AN647">
        <f t="shared" si="218"/>
        <v>7.5652752818989315</v>
      </c>
      <c r="AO647">
        <f t="shared" si="219"/>
        <v>0.9061032863849765</v>
      </c>
      <c r="AP647">
        <f t="shared" si="220"/>
        <v>0</v>
      </c>
      <c r="AQ647">
        <f t="shared" si="221"/>
        <v>9.3896713615023469E-2</v>
      </c>
      <c r="AR647" t="e">
        <f>+MATCH(O647,'[1]Return t - CEO t - NO'!B263)</f>
        <v>#N/A</v>
      </c>
    </row>
    <row r="648" spans="1:44" x14ac:dyDescent="0.25">
      <c r="A648" t="s">
        <v>220</v>
      </c>
      <c r="B648">
        <v>2016</v>
      </c>
      <c r="C648">
        <v>42735</v>
      </c>
      <c r="D648">
        <v>287.67</v>
      </c>
      <c r="E648">
        <f t="shared" si="222"/>
        <v>287.67</v>
      </c>
      <c r="F648">
        <f t="shared" si="213"/>
        <v>287670</v>
      </c>
      <c r="G648">
        <f t="shared" si="214"/>
        <v>12.569569268815837</v>
      </c>
      <c r="H648">
        <v>105.73</v>
      </c>
      <c r="I648">
        <v>1E-3</v>
      </c>
      <c r="J648">
        <v>-6.0380000000000003</v>
      </c>
      <c r="K648">
        <v>8.0299999999999994</v>
      </c>
      <c r="L648">
        <v>0.03</v>
      </c>
      <c r="M648">
        <v>274.298</v>
      </c>
      <c r="N648">
        <v>228</v>
      </c>
      <c r="O648" t="s">
        <v>221</v>
      </c>
      <c r="P648" t="s">
        <v>50</v>
      </c>
      <c r="Q648">
        <v>2002</v>
      </c>
      <c r="R648">
        <v>2023</v>
      </c>
      <c r="S648">
        <v>21</v>
      </c>
      <c r="U648">
        <v>-5.7107727229736123E-2</v>
      </c>
      <c r="V648">
        <v>-2.0989328049501165E-2</v>
      </c>
      <c r="W648">
        <v>-2.2012555687609826E-2</v>
      </c>
      <c r="X648">
        <v>9.4580535325829938E-6</v>
      </c>
      <c r="Y648" t="s">
        <v>128</v>
      </c>
      <c r="Z648" t="s">
        <v>129</v>
      </c>
      <c r="AA648">
        <f t="shared" si="223"/>
        <v>1910</v>
      </c>
      <c r="AB648">
        <f t="shared" si="223"/>
        <v>0</v>
      </c>
      <c r="AC648">
        <f t="shared" si="223"/>
        <v>220</v>
      </c>
      <c r="AD648">
        <f t="shared" si="215"/>
        <v>2130</v>
      </c>
      <c r="AE648">
        <v>191</v>
      </c>
      <c r="AF648">
        <v>0</v>
      </c>
      <c r="AG648">
        <v>22</v>
      </c>
      <c r="AH648">
        <v>213</v>
      </c>
      <c r="AI648">
        <v>3.4011973816621555</v>
      </c>
      <c r="AJ648">
        <v>3.044522437723423</v>
      </c>
      <c r="AK648">
        <f t="shared" si="216"/>
        <v>12.569569268815837</v>
      </c>
      <c r="AL648">
        <f t="shared" si="217"/>
        <v>7.6638772587034705</v>
      </c>
      <c r="AM648" t="e">
        <f t="shared" si="205"/>
        <v>#NUM!</v>
      </c>
      <c r="AN648">
        <f t="shared" si="218"/>
        <v>7.5548585210406758</v>
      </c>
      <c r="AO648">
        <f t="shared" si="219"/>
        <v>0.89671361502347413</v>
      </c>
      <c r="AP648">
        <f t="shared" si="220"/>
        <v>0</v>
      </c>
      <c r="AQ648">
        <f t="shared" si="221"/>
        <v>0.10328638497652583</v>
      </c>
      <c r="AR648" t="e">
        <f>+MATCH(O648,'[1]Return t - CEO t - NO'!B392)</f>
        <v>#N/A</v>
      </c>
    </row>
    <row r="649" spans="1:44" x14ac:dyDescent="0.25">
      <c r="A649" t="s">
        <v>252</v>
      </c>
      <c r="B649">
        <v>2021</v>
      </c>
      <c r="C649">
        <v>44561</v>
      </c>
      <c r="D649">
        <v>62000</v>
      </c>
      <c r="E649">
        <f t="shared" si="222"/>
        <v>62000</v>
      </c>
      <c r="F649">
        <f t="shared" si="213"/>
        <v>62000000</v>
      </c>
      <c r="G649">
        <f t="shared" si="214"/>
        <v>17.942644943009366</v>
      </c>
      <c r="H649">
        <v>30906</v>
      </c>
      <c r="I649">
        <v>17121</v>
      </c>
      <c r="J649">
        <v>4721</v>
      </c>
      <c r="K649">
        <v>4753</v>
      </c>
      <c r="L649">
        <v>0.39100000000000001</v>
      </c>
      <c r="M649">
        <v>6022</v>
      </c>
      <c r="N649">
        <v>228</v>
      </c>
      <c r="O649" t="s">
        <v>253</v>
      </c>
      <c r="P649" t="s">
        <v>50</v>
      </c>
      <c r="Q649">
        <v>1982</v>
      </c>
      <c r="R649">
        <v>2023</v>
      </c>
      <c r="S649">
        <v>41</v>
      </c>
      <c r="U649">
        <v>0.15275351064518217</v>
      </c>
      <c r="V649">
        <v>7.6145161290322574E-2</v>
      </c>
      <c r="W649">
        <v>0.78395881766854869</v>
      </c>
      <c r="X649">
        <v>0.55397010289264226</v>
      </c>
      <c r="Y649" t="s">
        <v>183</v>
      </c>
      <c r="Z649" t="s">
        <v>184</v>
      </c>
      <c r="AA649">
        <f t="shared" si="223"/>
        <v>2100</v>
      </c>
      <c r="AB649">
        <f t="shared" si="223"/>
        <v>0</v>
      </c>
      <c r="AC649">
        <f t="shared" si="223"/>
        <v>30</v>
      </c>
      <c r="AD649">
        <f t="shared" si="215"/>
        <v>2130</v>
      </c>
      <c r="AE649">
        <v>210</v>
      </c>
      <c r="AF649">
        <v>0</v>
      </c>
      <c r="AG649">
        <v>3</v>
      </c>
      <c r="AH649">
        <v>213</v>
      </c>
      <c r="AI649">
        <v>5.9687075599853658</v>
      </c>
      <c r="AJ649">
        <v>3.713572066704308</v>
      </c>
      <c r="AK649">
        <f t="shared" si="216"/>
        <v>17.942644943009366</v>
      </c>
      <c r="AL649">
        <f t="shared" si="217"/>
        <v>7.6638772587034705</v>
      </c>
      <c r="AM649" t="e">
        <f t="shared" si="205"/>
        <v>#NUM!</v>
      </c>
      <c r="AN649">
        <f t="shared" si="218"/>
        <v>7.6496926237115144</v>
      </c>
      <c r="AO649">
        <f t="shared" si="219"/>
        <v>0.9859154929577465</v>
      </c>
      <c r="AP649">
        <f t="shared" si="220"/>
        <v>0</v>
      </c>
      <c r="AQ649">
        <f t="shared" si="221"/>
        <v>1.4084507042253521E-2</v>
      </c>
      <c r="AR649" t="e">
        <f>+MATCH(O649,'[1]Return t - CEO t - NO'!B459)</f>
        <v>#N/A</v>
      </c>
    </row>
    <row r="650" spans="1:44" x14ac:dyDescent="0.25">
      <c r="A650" t="s">
        <v>238</v>
      </c>
      <c r="B650">
        <v>2015</v>
      </c>
      <c r="C650">
        <v>42369</v>
      </c>
      <c r="D650">
        <v>56.399000000000001</v>
      </c>
      <c r="E650">
        <f t="shared" si="222"/>
        <v>56.399000000000001</v>
      </c>
      <c r="F650">
        <f t="shared" si="213"/>
        <v>56399</v>
      </c>
      <c r="G650">
        <f t="shared" si="214"/>
        <v>10.940206706832509</v>
      </c>
      <c r="H650">
        <v>44.283999999999999</v>
      </c>
      <c r="I650">
        <v>1E-3</v>
      </c>
      <c r="J650">
        <v>-32.628999999999998</v>
      </c>
      <c r="K650">
        <v>-32.628999999999998</v>
      </c>
      <c r="L650">
        <v>1.0999999999999999E-2</v>
      </c>
      <c r="M650">
        <v>43.095999999999997</v>
      </c>
      <c r="N650">
        <v>228</v>
      </c>
      <c r="O650" t="s">
        <v>239</v>
      </c>
      <c r="P650" t="s">
        <v>50</v>
      </c>
      <c r="Q650">
        <v>2007</v>
      </c>
      <c r="R650">
        <v>2023</v>
      </c>
      <c r="S650">
        <v>16</v>
      </c>
      <c r="U650">
        <v>-0.73681239273778332</v>
      </c>
      <c r="V650">
        <v>-0.5785386265713931</v>
      </c>
      <c r="W650">
        <v>-0.75712363096343049</v>
      </c>
      <c r="X650">
        <v>2.2581519284617469E-5</v>
      </c>
      <c r="Y650" t="s">
        <v>128</v>
      </c>
      <c r="Z650" t="s">
        <v>129</v>
      </c>
      <c r="AA650">
        <f t="shared" si="223"/>
        <v>1550</v>
      </c>
      <c r="AB650">
        <f t="shared" si="223"/>
        <v>90</v>
      </c>
      <c r="AC650">
        <f t="shared" si="223"/>
        <v>490</v>
      </c>
      <c r="AD650">
        <f t="shared" si="215"/>
        <v>2130</v>
      </c>
      <c r="AE650">
        <v>155</v>
      </c>
      <c r="AF650">
        <v>9</v>
      </c>
      <c r="AG650">
        <v>49</v>
      </c>
      <c r="AH650">
        <v>213</v>
      </c>
      <c r="AI650">
        <v>2.3978952727983707</v>
      </c>
      <c r="AJ650">
        <v>2.7725887222397811</v>
      </c>
      <c r="AK650">
        <f t="shared" si="216"/>
        <v>10.940206706832509</v>
      </c>
      <c r="AL650">
        <f t="shared" si="217"/>
        <v>7.6638772587034705</v>
      </c>
      <c r="AM650">
        <f t="shared" si="205"/>
        <v>4.499809670330265</v>
      </c>
      <c r="AN650">
        <f t="shared" si="218"/>
        <v>7.3460102099132927</v>
      </c>
      <c r="AO650">
        <f t="shared" si="219"/>
        <v>0.72769953051643188</v>
      </c>
      <c r="AP650">
        <f t="shared" si="220"/>
        <v>4.2253521126760563E-2</v>
      </c>
      <c r="AQ650">
        <f t="shared" si="221"/>
        <v>0.2300469483568075</v>
      </c>
      <c r="AR650" t="e">
        <f>+MATCH(O650,'[1]Return t - CEO t - NO'!B504)</f>
        <v>#N/A</v>
      </c>
    </row>
    <row r="651" spans="1:44" x14ac:dyDescent="0.25">
      <c r="A651" t="s">
        <v>212</v>
      </c>
      <c r="B651">
        <v>2015</v>
      </c>
      <c r="C651">
        <v>42369</v>
      </c>
      <c r="D651">
        <v>259.00799999999998</v>
      </c>
      <c r="E651">
        <f t="shared" si="222"/>
        <v>259.00799999999998</v>
      </c>
      <c r="F651">
        <f t="shared" si="213"/>
        <v>259007.99999999997</v>
      </c>
      <c r="G651">
        <f t="shared" si="214"/>
        <v>12.464614228235538</v>
      </c>
      <c r="H651">
        <v>183.92400000000001</v>
      </c>
      <c r="I651">
        <v>1E-3</v>
      </c>
      <c r="J651">
        <v>17.648</v>
      </c>
      <c r="K651">
        <v>19.216000000000001</v>
      </c>
      <c r="L651">
        <v>0.15</v>
      </c>
      <c r="M651">
        <v>218.36699999999999</v>
      </c>
      <c r="N651">
        <v>228</v>
      </c>
      <c r="O651" t="s">
        <v>213</v>
      </c>
      <c r="P651" t="s">
        <v>50</v>
      </c>
      <c r="Q651">
        <v>1969</v>
      </c>
      <c r="R651">
        <v>2023</v>
      </c>
      <c r="S651">
        <v>54</v>
      </c>
      <c r="U651">
        <v>9.5952676105347856E-2</v>
      </c>
      <c r="V651">
        <v>6.8136891524586116E-2</v>
      </c>
      <c r="W651">
        <v>8.0818072327778462E-2</v>
      </c>
      <c r="X651">
        <v>5.4370283377916967E-6</v>
      </c>
      <c r="Y651" t="s">
        <v>128</v>
      </c>
      <c r="Z651" t="s">
        <v>129</v>
      </c>
      <c r="AA651">
        <f t="shared" si="223"/>
        <v>1100</v>
      </c>
      <c r="AB651">
        <f t="shared" si="223"/>
        <v>520</v>
      </c>
      <c r="AC651">
        <f t="shared" si="223"/>
        <v>510</v>
      </c>
      <c r="AD651">
        <f t="shared" si="215"/>
        <v>2130</v>
      </c>
      <c r="AE651">
        <v>110</v>
      </c>
      <c r="AF651">
        <v>52</v>
      </c>
      <c r="AG651">
        <v>51</v>
      </c>
      <c r="AH651">
        <v>213</v>
      </c>
      <c r="AI651">
        <v>5.0106352940962555</v>
      </c>
      <c r="AJ651">
        <v>3.9889840465642745</v>
      </c>
      <c r="AK651">
        <f t="shared" si="216"/>
        <v>12.464614228235538</v>
      </c>
      <c r="AL651">
        <f t="shared" si="217"/>
        <v>7.6638772587034705</v>
      </c>
      <c r="AM651">
        <f t="shared" si="205"/>
        <v>6.253828811575473</v>
      </c>
      <c r="AN651">
        <f t="shared" si="218"/>
        <v>7.0030654587864616</v>
      </c>
      <c r="AO651">
        <f t="shared" si="219"/>
        <v>0.51643192488262912</v>
      </c>
      <c r="AP651">
        <f t="shared" si="220"/>
        <v>0.24413145539906103</v>
      </c>
      <c r="AQ651">
        <f t="shared" si="221"/>
        <v>0.23943661971830985</v>
      </c>
      <c r="AR651" t="e">
        <f>+MATCH(O651,'[1]Return t - CEO t - NO'!B672)</f>
        <v>#N/A</v>
      </c>
    </row>
    <row r="652" spans="1:44" x14ac:dyDescent="0.25">
      <c r="A652" t="s">
        <v>244</v>
      </c>
      <c r="B652">
        <v>2015</v>
      </c>
      <c r="C652">
        <v>42369</v>
      </c>
      <c r="D652">
        <v>168.43100000000001</v>
      </c>
      <c r="E652">
        <f t="shared" si="222"/>
        <v>168.43100000000001</v>
      </c>
      <c r="F652">
        <f t="shared" si="213"/>
        <v>168431</v>
      </c>
      <c r="G652">
        <f t="shared" si="214"/>
        <v>12.034281449359394</v>
      </c>
      <c r="H652">
        <v>49.832999999999998</v>
      </c>
      <c r="I652">
        <v>0.68300000000000005</v>
      </c>
      <c r="J652">
        <v>9.4049999999999994</v>
      </c>
      <c r="K652">
        <v>10.579000000000001</v>
      </c>
      <c r="L652">
        <v>4.8000000000000001E-2</v>
      </c>
      <c r="M652">
        <v>200.29300000000001</v>
      </c>
      <c r="N652">
        <v>228</v>
      </c>
      <c r="O652" t="s">
        <v>245</v>
      </c>
      <c r="P652" t="s">
        <v>50</v>
      </c>
      <c r="Q652">
        <v>2011</v>
      </c>
      <c r="R652">
        <v>2023</v>
      </c>
      <c r="S652">
        <v>12</v>
      </c>
      <c r="U652">
        <v>0.18873035940039731</v>
      </c>
      <c r="V652">
        <v>5.5838889515587978E-2</v>
      </c>
      <c r="W652">
        <v>4.6956209153589987E-2</v>
      </c>
      <c r="X652">
        <v>1.3705777296169206E-2</v>
      </c>
      <c r="Y652" t="s">
        <v>205</v>
      </c>
      <c r="Z652" t="s">
        <v>47</v>
      </c>
      <c r="AA652">
        <f t="shared" si="223"/>
        <v>1770</v>
      </c>
      <c r="AB652">
        <f t="shared" si="223"/>
        <v>0</v>
      </c>
      <c r="AC652">
        <f t="shared" si="223"/>
        <v>360</v>
      </c>
      <c r="AD652">
        <f t="shared" si="215"/>
        <v>2130</v>
      </c>
      <c r="AE652">
        <v>177</v>
      </c>
      <c r="AF652">
        <v>0</v>
      </c>
      <c r="AG652">
        <v>36</v>
      </c>
      <c r="AH652">
        <v>213</v>
      </c>
      <c r="AI652">
        <v>3.8712010109078911</v>
      </c>
      <c r="AJ652">
        <v>2.4849066497880004</v>
      </c>
      <c r="AK652">
        <f t="shared" si="216"/>
        <v>12.034281449359394</v>
      </c>
      <c r="AL652">
        <f t="shared" si="217"/>
        <v>7.6638772587034705</v>
      </c>
      <c r="AM652" t="e">
        <f t="shared" si="205"/>
        <v>#NUM!</v>
      </c>
      <c r="AN652">
        <f t="shared" si="218"/>
        <v>7.4787348255678747</v>
      </c>
      <c r="AO652">
        <f t="shared" si="219"/>
        <v>0.83098591549295775</v>
      </c>
      <c r="AP652">
        <f t="shared" si="220"/>
        <v>0</v>
      </c>
      <c r="AQ652">
        <f t="shared" si="221"/>
        <v>0.16901408450704225</v>
      </c>
      <c r="AR652" t="e">
        <f>+MATCH(O652,'[1]Return t - CEO t - NO'!B680)</f>
        <v>#N/A</v>
      </c>
    </row>
    <row r="653" spans="1:44" x14ac:dyDescent="0.25">
      <c r="A653" t="s">
        <v>216</v>
      </c>
      <c r="B653">
        <v>2016</v>
      </c>
      <c r="C653">
        <v>42735</v>
      </c>
      <c r="D653">
        <v>2762.1759999999999</v>
      </c>
      <c r="E653">
        <f t="shared" si="222"/>
        <v>2762.1759999999999</v>
      </c>
      <c r="F653">
        <f t="shared" si="213"/>
        <v>2762176</v>
      </c>
      <c r="G653">
        <f t="shared" si="214"/>
        <v>14.831529332861841</v>
      </c>
      <c r="H653">
        <v>1326.6489999999999</v>
      </c>
      <c r="I653">
        <v>1226.2850000000001</v>
      </c>
      <c r="J653">
        <v>-138.286</v>
      </c>
      <c r="K653">
        <v>-17.094999999999999</v>
      </c>
      <c r="L653">
        <v>0.105</v>
      </c>
      <c r="M653">
        <v>178.24700000000001</v>
      </c>
      <c r="N653">
        <v>228</v>
      </c>
      <c r="O653" t="s">
        <v>217</v>
      </c>
      <c r="P653" t="s">
        <v>50</v>
      </c>
      <c r="Q653">
        <v>1981</v>
      </c>
      <c r="R653">
        <v>2023</v>
      </c>
      <c r="S653">
        <v>42</v>
      </c>
      <c r="U653">
        <v>-0.10423706647349827</v>
      </c>
      <c r="V653">
        <v>-5.0064152320489358E-2</v>
      </c>
      <c r="W653">
        <v>-0.77581109359484302</v>
      </c>
      <c r="X653">
        <v>0.92434773628895073</v>
      </c>
      <c r="Y653" t="s">
        <v>46</v>
      </c>
      <c r="Z653" t="s">
        <v>47</v>
      </c>
      <c r="AA653">
        <f t="shared" si="223"/>
        <v>1920</v>
      </c>
      <c r="AB653">
        <f t="shared" si="223"/>
        <v>0</v>
      </c>
      <c r="AC653">
        <f t="shared" si="223"/>
        <v>200</v>
      </c>
      <c r="AD653">
        <f t="shared" si="215"/>
        <v>2120</v>
      </c>
      <c r="AE653">
        <v>192</v>
      </c>
      <c r="AF653">
        <v>0</v>
      </c>
      <c r="AG653">
        <v>20</v>
      </c>
      <c r="AH653">
        <v>212</v>
      </c>
      <c r="AI653">
        <v>4.6539603501575231</v>
      </c>
      <c r="AJ653">
        <v>3.7376696182833684</v>
      </c>
      <c r="AK653">
        <f t="shared" si="216"/>
        <v>14.831529332861841</v>
      </c>
      <c r="AL653">
        <f t="shared" si="217"/>
        <v>7.6591713676660582</v>
      </c>
      <c r="AM653" t="e">
        <f t="shared" si="205"/>
        <v>#NUM!</v>
      </c>
      <c r="AN653">
        <f t="shared" si="218"/>
        <v>7.5600804650218274</v>
      </c>
      <c r="AO653">
        <f t="shared" si="219"/>
        <v>0.90566037735849059</v>
      </c>
      <c r="AP653">
        <f t="shared" si="220"/>
        <v>0</v>
      </c>
      <c r="AQ653">
        <f t="shared" si="221"/>
        <v>9.4339622641509441E-2</v>
      </c>
      <c r="AR653" t="e">
        <f>+MATCH(O653,'[1]Return t - CEO t - NO'!B256)</f>
        <v>#N/A</v>
      </c>
    </row>
    <row r="654" spans="1:44" x14ac:dyDescent="0.25">
      <c r="A654" t="s">
        <v>230</v>
      </c>
      <c r="B654">
        <v>2015</v>
      </c>
      <c r="C654">
        <v>42369</v>
      </c>
      <c r="D654">
        <v>1020.298</v>
      </c>
      <c r="E654">
        <f t="shared" si="222"/>
        <v>1020.298</v>
      </c>
      <c r="F654">
        <f t="shared" si="213"/>
        <v>1020298</v>
      </c>
      <c r="G654">
        <f t="shared" si="214"/>
        <v>13.835605299453693</v>
      </c>
      <c r="H654">
        <v>934.79899999999998</v>
      </c>
      <c r="I654">
        <v>50</v>
      </c>
      <c r="J654">
        <v>-9.1259999999999994</v>
      </c>
      <c r="K654">
        <v>-6.4870000000000001</v>
      </c>
      <c r="L654">
        <v>6.0000000000000001E-3</v>
      </c>
      <c r="M654">
        <v>1E-3</v>
      </c>
      <c r="N654">
        <v>228</v>
      </c>
      <c r="O654" t="s">
        <v>231</v>
      </c>
      <c r="P654" t="s">
        <v>50</v>
      </c>
      <c r="Q654">
        <v>2010</v>
      </c>
      <c r="R654">
        <v>2023</v>
      </c>
      <c r="S654">
        <v>13</v>
      </c>
      <c r="U654">
        <v>-9.7625264896517849E-3</v>
      </c>
      <c r="V654">
        <v>-8.9444456423515475E-3</v>
      </c>
      <c r="W654">
        <v>-9126</v>
      </c>
      <c r="X654">
        <v>5.3487434197084079E-2</v>
      </c>
      <c r="Y654" t="s">
        <v>92</v>
      </c>
      <c r="Z654" t="s">
        <v>84</v>
      </c>
      <c r="AA654">
        <f t="shared" si="223"/>
        <v>2120</v>
      </c>
      <c r="AB654">
        <f t="shared" si="223"/>
        <v>0</v>
      </c>
      <c r="AC654">
        <f t="shared" si="223"/>
        <v>0</v>
      </c>
      <c r="AD654">
        <f t="shared" si="215"/>
        <v>2120</v>
      </c>
      <c r="AE654">
        <v>212</v>
      </c>
      <c r="AF654">
        <v>0</v>
      </c>
      <c r="AG654">
        <v>0</v>
      </c>
      <c r="AH654">
        <v>212</v>
      </c>
      <c r="AI654">
        <v>1.791759469228055</v>
      </c>
      <c r="AJ654">
        <v>2.5649493574615367</v>
      </c>
      <c r="AK654">
        <f t="shared" si="216"/>
        <v>13.835605299453693</v>
      </c>
      <c r="AL654">
        <f t="shared" si="217"/>
        <v>7.6591713676660582</v>
      </c>
      <c r="AM654" t="e">
        <f t="shared" si="205"/>
        <v>#NUM!</v>
      </c>
      <c r="AN654">
        <f t="shared" si="218"/>
        <v>7.6591713676660582</v>
      </c>
      <c r="AO654">
        <f t="shared" si="219"/>
        <v>1</v>
      </c>
      <c r="AP654">
        <f t="shared" si="220"/>
        <v>0</v>
      </c>
      <c r="AQ654">
        <f t="shared" si="221"/>
        <v>0</v>
      </c>
      <c r="AR654" t="e">
        <f>+MATCH(O654,'[1]Return t - CEO t - NO'!B576)</f>
        <v>#N/A</v>
      </c>
    </row>
    <row r="655" spans="1:44" x14ac:dyDescent="0.25">
      <c r="A655" t="s">
        <v>140</v>
      </c>
      <c r="B655">
        <v>2020</v>
      </c>
      <c r="C655">
        <v>44196</v>
      </c>
      <c r="D655">
        <v>21998.194</v>
      </c>
      <c r="E655">
        <f t="shared" si="222"/>
        <v>21998.194</v>
      </c>
      <c r="F655">
        <f t="shared" si="213"/>
        <v>21998194</v>
      </c>
      <c r="G655">
        <f t="shared" si="214"/>
        <v>16.906470917043855</v>
      </c>
      <c r="H655">
        <v>9851.0159999999996</v>
      </c>
      <c r="I655">
        <v>4446.7550000000001</v>
      </c>
      <c r="J655">
        <v>2825.556</v>
      </c>
      <c r="K655">
        <v>3606.5279999999998</v>
      </c>
      <c r="L655">
        <v>1.7629999999999999</v>
      </c>
      <c r="M655">
        <v>12856.778</v>
      </c>
      <c r="N655">
        <v>228</v>
      </c>
      <c r="O655" t="s">
        <v>141</v>
      </c>
      <c r="P655" t="s">
        <v>50</v>
      </c>
      <c r="Q655">
        <v>1991</v>
      </c>
      <c r="R655">
        <v>2023</v>
      </c>
      <c r="S655">
        <v>32</v>
      </c>
      <c r="T655">
        <v>39210</v>
      </c>
      <c r="U655">
        <v>0.28682889155798752</v>
      </c>
      <c r="V655">
        <v>0.12844490779561268</v>
      </c>
      <c r="W655">
        <v>0.21977170329922474</v>
      </c>
      <c r="X655">
        <v>0.45140064740530322</v>
      </c>
      <c r="Y655" t="s">
        <v>55</v>
      </c>
      <c r="Z655" t="s">
        <v>56</v>
      </c>
      <c r="AA655">
        <f t="shared" si="223"/>
        <v>2050</v>
      </c>
      <c r="AB655">
        <f t="shared" si="223"/>
        <v>0</v>
      </c>
      <c r="AC655">
        <f t="shared" si="223"/>
        <v>60</v>
      </c>
      <c r="AD655">
        <f t="shared" si="215"/>
        <v>2110</v>
      </c>
      <c r="AE655">
        <v>205</v>
      </c>
      <c r="AF655">
        <v>0</v>
      </c>
      <c r="AG655">
        <v>6</v>
      </c>
      <c r="AH655">
        <v>211</v>
      </c>
      <c r="AI655">
        <v>7.4747721823978699</v>
      </c>
      <c r="AJ655">
        <v>3.4657359027997265</v>
      </c>
      <c r="AK655">
        <f t="shared" si="216"/>
        <v>16.906470917043855</v>
      </c>
      <c r="AL655">
        <f t="shared" si="217"/>
        <v>7.6544432264701125</v>
      </c>
      <c r="AM655" t="e">
        <f t="shared" si="205"/>
        <v>#NUM!</v>
      </c>
      <c r="AN655">
        <f t="shared" si="218"/>
        <v>7.6255950721324535</v>
      </c>
      <c r="AO655">
        <f t="shared" si="219"/>
        <v>0.97156398104265407</v>
      </c>
      <c r="AP655">
        <f t="shared" si="220"/>
        <v>0</v>
      </c>
      <c r="AQ655">
        <f t="shared" si="221"/>
        <v>2.843601895734597E-2</v>
      </c>
      <c r="AR655" t="e">
        <f>+MATCH(O655,'[1]Return t - CEO t - NO'!B579)</f>
        <v>#N/A</v>
      </c>
    </row>
    <row r="656" spans="1:44" x14ac:dyDescent="0.25">
      <c r="A656" t="s">
        <v>140</v>
      </c>
      <c r="B656">
        <v>2021</v>
      </c>
      <c r="C656">
        <v>44561</v>
      </c>
      <c r="D656">
        <v>28085.251</v>
      </c>
      <c r="E656">
        <f t="shared" si="222"/>
        <v>28085.251</v>
      </c>
      <c r="F656">
        <f t="shared" si="213"/>
        <v>28085251</v>
      </c>
      <c r="G656">
        <f t="shared" si="214"/>
        <v>17.150755121063799</v>
      </c>
      <c r="H656">
        <v>13230.349</v>
      </c>
      <c r="I656">
        <v>5657.3069999999998</v>
      </c>
      <c r="J656">
        <v>3685.1579999999999</v>
      </c>
      <c r="K656">
        <v>4488.2939999999999</v>
      </c>
      <c r="L656">
        <v>1.851</v>
      </c>
      <c r="M656">
        <v>14900.387000000001</v>
      </c>
      <c r="N656">
        <v>228</v>
      </c>
      <c r="O656" t="s">
        <v>141</v>
      </c>
      <c r="P656" t="s">
        <v>50</v>
      </c>
      <c r="Q656">
        <v>1991</v>
      </c>
      <c r="R656">
        <v>2023</v>
      </c>
      <c r="S656">
        <v>32</v>
      </c>
      <c r="T656">
        <v>39210</v>
      </c>
      <c r="U656">
        <v>0.27853823054856675</v>
      </c>
      <c r="V656">
        <v>0.13121328344190336</v>
      </c>
      <c r="W656">
        <v>0.2473196165978776</v>
      </c>
      <c r="X656">
        <v>0.4276007382722859</v>
      </c>
      <c r="Y656" t="s">
        <v>55</v>
      </c>
      <c r="Z656" t="s">
        <v>56</v>
      </c>
      <c r="AA656">
        <f t="shared" si="223"/>
        <v>2010</v>
      </c>
      <c r="AB656">
        <f t="shared" si="223"/>
        <v>0</v>
      </c>
      <c r="AC656">
        <f t="shared" si="223"/>
        <v>80</v>
      </c>
      <c r="AD656">
        <f t="shared" si="215"/>
        <v>2090</v>
      </c>
      <c r="AE656">
        <v>201</v>
      </c>
      <c r="AF656">
        <v>0</v>
      </c>
      <c r="AG656">
        <v>8</v>
      </c>
      <c r="AH656">
        <v>209</v>
      </c>
      <c r="AI656">
        <v>7.5234813125734972</v>
      </c>
      <c r="AJ656">
        <v>3.4657359027997265</v>
      </c>
      <c r="AK656">
        <f t="shared" si="216"/>
        <v>17.150755121063799</v>
      </c>
      <c r="AL656">
        <f t="shared" si="217"/>
        <v>7.6449193449588568</v>
      </c>
      <c r="AM656" t="e">
        <f t="shared" si="205"/>
        <v>#NUM!</v>
      </c>
      <c r="AN656">
        <f t="shared" si="218"/>
        <v>7.6058900010531216</v>
      </c>
      <c r="AO656">
        <f t="shared" si="219"/>
        <v>0.96172248803827753</v>
      </c>
      <c r="AP656">
        <f t="shared" si="220"/>
        <v>0</v>
      </c>
      <c r="AQ656">
        <f t="shared" si="221"/>
        <v>3.8277511961722487E-2</v>
      </c>
      <c r="AR656" t="e">
        <f>+MATCH(O656,'[1]Return t - CEO t - NO'!B578)</f>
        <v>#N/A</v>
      </c>
    </row>
    <row r="657" spans="1:44" x14ac:dyDescent="0.25">
      <c r="A657" t="s">
        <v>214</v>
      </c>
      <c r="B657">
        <v>2020</v>
      </c>
      <c r="C657">
        <v>44196</v>
      </c>
      <c r="D657">
        <v>243.96700000000001</v>
      </c>
      <c r="E657">
        <f t="shared" si="222"/>
        <v>243.96700000000001</v>
      </c>
      <c r="F657">
        <f t="shared" si="213"/>
        <v>243967</v>
      </c>
      <c r="G657">
        <f t="shared" si="214"/>
        <v>12.404788249227147</v>
      </c>
      <c r="H657">
        <v>74.331999999999994</v>
      </c>
      <c r="I657">
        <v>6.0880000000000001</v>
      </c>
      <c r="J657">
        <v>11.981</v>
      </c>
      <c r="K657">
        <v>18.893999999999998</v>
      </c>
      <c r="L657">
        <v>9.4E-2</v>
      </c>
      <c r="M657">
        <v>303.416</v>
      </c>
      <c r="N657">
        <v>228</v>
      </c>
      <c r="O657" t="s">
        <v>215</v>
      </c>
      <c r="P657" t="s">
        <v>50</v>
      </c>
      <c r="Q657">
        <v>1646</v>
      </c>
      <c r="R657">
        <v>2023</v>
      </c>
      <c r="S657">
        <v>377</v>
      </c>
      <c r="U657">
        <v>0.16118226335898403</v>
      </c>
      <c r="V657">
        <v>4.9109100821012677E-2</v>
      </c>
      <c r="W657">
        <v>3.9487040894349672E-2</v>
      </c>
      <c r="X657">
        <v>8.1902814400258303E-2</v>
      </c>
      <c r="Y657" t="s">
        <v>51</v>
      </c>
      <c r="Z657" t="s">
        <v>47</v>
      </c>
      <c r="AA657">
        <f t="shared" si="223"/>
        <v>2000</v>
      </c>
      <c r="AB657">
        <f t="shared" si="223"/>
        <v>0</v>
      </c>
      <c r="AC657">
        <f t="shared" si="223"/>
        <v>90</v>
      </c>
      <c r="AD657">
        <f t="shared" si="215"/>
        <v>2090</v>
      </c>
      <c r="AE657">
        <v>200</v>
      </c>
      <c r="AF657">
        <v>0</v>
      </c>
      <c r="AG657">
        <v>9</v>
      </c>
      <c r="AH657">
        <v>209</v>
      </c>
      <c r="AI657">
        <v>4.5432947822700038</v>
      </c>
      <c r="AJ657">
        <v>5.9322451874480109</v>
      </c>
      <c r="AK657">
        <f t="shared" si="216"/>
        <v>12.404788249227147</v>
      </c>
      <c r="AL657">
        <f t="shared" si="217"/>
        <v>7.6449193449588568</v>
      </c>
      <c r="AM657" t="e">
        <f t="shared" si="205"/>
        <v>#NUM!</v>
      </c>
      <c r="AN657">
        <f t="shared" si="218"/>
        <v>7.6009024595420822</v>
      </c>
      <c r="AO657">
        <f t="shared" si="219"/>
        <v>0.9569377990430622</v>
      </c>
      <c r="AP657">
        <f t="shared" si="220"/>
        <v>0</v>
      </c>
      <c r="AQ657">
        <f t="shared" si="221"/>
        <v>4.3062200956937802E-2</v>
      </c>
      <c r="AR657" t="e">
        <f>+MATCH(O657,'[1]Return t - CEO t - NO'!B595)</f>
        <v>#N/A</v>
      </c>
    </row>
    <row r="658" spans="1:44" x14ac:dyDescent="0.25">
      <c r="A658" t="s">
        <v>252</v>
      </c>
      <c r="B658">
        <v>2020</v>
      </c>
      <c r="C658">
        <v>44196</v>
      </c>
      <c r="D658">
        <v>59958</v>
      </c>
      <c r="E658">
        <f t="shared" si="222"/>
        <v>59958</v>
      </c>
      <c r="F658">
        <f t="shared" si="213"/>
        <v>59958000</v>
      </c>
      <c r="G658">
        <f t="shared" si="214"/>
        <v>17.90915487507198</v>
      </c>
      <c r="H658">
        <v>27751</v>
      </c>
      <c r="I658">
        <v>15822</v>
      </c>
      <c r="J658">
        <v>1453</v>
      </c>
      <c r="K658">
        <v>1482</v>
      </c>
      <c r="L658">
        <v>0.46700000000000003</v>
      </c>
      <c r="M658">
        <v>2880</v>
      </c>
      <c r="N658">
        <v>228</v>
      </c>
      <c r="O658" t="s">
        <v>253</v>
      </c>
      <c r="P658" t="s">
        <v>50</v>
      </c>
      <c r="Q658">
        <v>1982</v>
      </c>
      <c r="R658">
        <v>2023</v>
      </c>
      <c r="S658">
        <v>41</v>
      </c>
      <c r="U658">
        <v>5.2358473568520053E-2</v>
      </c>
      <c r="V658">
        <v>2.4233630207812135E-2</v>
      </c>
      <c r="W658">
        <v>0.50451388888888893</v>
      </c>
      <c r="X658">
        <v>0.57014161651832362</v>
      </c>
      <c r="Y658" t="s">
        <v>183</v>
      </c>
      <c r="Z658" t="s">
        <v>184</v>
      </c>
      <c r="AA658">
        <f t="shared" si="223"/>
        <v>2040</v>
      </c>
      <c r="AB658">
        <f t="shared" si="223"/>
        <v>0</v>
      </c>
      <c r="AC658">
        <f t="shared" si="223"/>
        <v>30</v>
      </c>
      <c r="AD658">
        <f t="shared" si="215"/>
        <v>2070</v>
      </c>
      <c r="AE658">
        <v>204</v>
      </c>
      <c r="AF658">
        <v>0</v>
      </c>
      <c r="AG658">
        <v>3</v>
      </c>
      <c r="AH658">
        <v>207</v>
      </c>
      <c r="AI658">
        <v>6.1463292576688975</v>
      </c>
      <c r="AJ658">
        <v>3.713572066704308</v>
      </c>
      <c r="AK658">
        <f t="shared" si="216"/>
        <v>17.90915487507198</v>
      </c>
      <c r="AL658">
        <f t="shared" si="217"/>
        <v>7.6353038862594147</v>
      </c>
      <c r="AM658" t="e">
        <f t="shared" si="205"/>
        <v>#NUM!</v>
      </c>
      <c r="AN658">
        <f t="shared" si="218"/>
        <v>7.620705086838262</v>
      </c>
      <c r="AO658">
        <f t="shared" si="219"/>
        <v>0.98550724637681164</v>
      </c>
      <c r="AP658">
        <f t="shared" si="220"/>
        <v>0</v>
      </c>
      <c r="AQ658">
        <f t="shared" si="221"/>
        <v>1.4492753623188406E-2</v>
      </c>
      <c r="AR658" t="e">
        <f>+MATCH(O658,'[1]Return t - CEO t - NO'!B460)</f>
        <v>#N/A</v>
      </c>
    </row>
    <row r="659" spans="1:44" x14ac:dyDescent="0.25">
      <c r="A659" t="s">
        <v>248</v>
      </c>
      <c r="B659">
        <v>2018</v>
      </c>
      <c r="C659">
        <v>43465</v>
      </c>
      <c r="D659">
        <v>494.34199999999998</v>
      </c>
      <c r="E659">
        <f t="shared" si="222"/>
        <v>494.34199999999998</v>
      </c>
      <c r="F659">
        <f t="shared" si="213"/>
        <v>494342</v>
      </c>
      <c r="G659">
        <f t="shared" si="214"/>
        <v>13.110982864327944</v>
      </c>
      <c r="H659">
        <v>211.249</v>
      </c>
      <c r="I659">
        <v>69.947000000000003</v>
      </c>
      <c r="J659">
        <v>29.015000000000001</v>
      </c>
      <c r="K659">
        <v>274.87</v>
      </c>
      <c r="L659">
        <v>0.11899999999999999</v>
      </c>
      <c r="M659">
        <v>675.26499999999999</v>
      </c>
      <c r="N659">
        <v>228</v>
      </c>
      <c r="O659" t="s">
        <v>249</v>
      </c>
      <c r="P659" t="s">
        <v>50</v>
      </c>
      <c r="Q659">
        <v>2008</v>
      </c>
      <c r="R659">
        <v>2023</v>
      </c>
      <c r="S659">
        <v>15</v>
      </c>
      <c r="U659">
        <v>0.13734976260242654</v>
      </c>
      <c r="V659">
        <v>5.8694183379118102E-2</v>
      </c>
      <c r="W659">
        <v>4.2968316142551442E-2</v>
      </c>
      <c r="X659">
        <v>0.33111162656391274</v>
      </c>
      <c r="Y659" t="s">
        <v>71</v>
      </c>
      <c r="Z659" t="s">
        <v>72</v>
      </c>
      <c r="AA659">
        <f t="shared" si="223"/>
        <v>1500</v>
      </c>
      <c r="AB659">
        <f t="shared" si="223"/>
        <v>450</v>
      </c>
      <c r="AC659">
        <f t="shared" si="223"/>
        <v>90</v>
      </c>
      <c r="AD659">
        <f t="shared" si="215"/>
        <v>2040</v>
      </c>
      <c r="AE659">
        <v>150</v>
      </c>
      <c r="AF659">
        <v>45</v>
      </c>
      <c r="AG659">
        <v>9</v>
      </c>
      <c r="AH659">
        <v>204</v>
      </c>
      <c r="AI659">
        <v>4.7791234931115296</v>
      </c>
      <c r="AJ659">
        <v>2.7080502011022101</v>
      </c>
      <c r="AK659">
        <f t="shared" si="216"/>
        <v>13.110982864327944</v>
      </c>
      <c r="AL659">
        <f t="shared" si="217"/>
        <v>7.620705086838262</v>
      </c>
      <c r="AM659">
        <f t="shared" ref="AM659:AM697" si="224">+LN(AB659)</f>
        <v>6.1092475827643655</v>
      </c>
      <c r="AN659">
        <f t="shared" si="218"/>
        <v>7.3132203870903014</v>
      </c>
      <c r="AO659">
        <f t="shared" si="219"/>
        <v>0.73529411764705888</v>
      </c>
      <c r="AP659">
        <f t="shared" si="220"/>
        <v>0.22058823529411764</v>
      </c>
      <c r="AQ659">
        <f t="shared" si="221"/>
        <v>4.4117647058823532E-2</v>
      </c>
      <c r="AR659" t="e">
        <f>+MATCH(O659,'[1]Return t - CEO t - NO'!B557)</f>
        <v>#N/A</v>
      </c>
    </row>
    <row r="660" spans="1:44" x14ac:dyDescent="0.25">
      <c r="A660" t="s">
        <v>242</v>
      </c>
      <c r="B660">
        <v>2021</v>
      </c>
      <c r="C660">
        <v>44561</v>
      </c>
      <c r="D660">
        <v>284.11099999999999</v>
      </c>
      <c r="E660">
        <f>+D660*[1]Valuta!$D$11</f>
        <v>2510.4900292999996</v>
      </c>
      <c r="F660">
        <f t="shared" si="213"/>
        <v>2510490.0292999996</v>
      </c>
      <c r="G660">
        <f t="shared" si="214"/>
        <v>14.735988522849727</v>
      </c>
      <c r="H660">
        <v>244.84399999999999</v>
      </c>
      <c r="I660">
        <v>14.472</v>
      </c>
      <c r="J660">
        <v>58.433</v>
      </c>
      <c r="K660">
        <v>61.43</v>
      </c>
      <c r="L660">
        <v>3.9E-2</v>
      </c>
      <c r="M660">
        <v>127.97</v>
      </c>
      <c r="N660">
        <v>228</v>
      </c>
      <c r="O660" t="s">
        <v>243</v>
      </c>
      <c r="P660" t="s">
        <v>45</v>
      </c>
      <c r="Q660">
        <v>1990</v>
      </c>
      <c r="R660">
        <v>2023</v>
      </c>
      <c r="S660">
        <v>33</v>
      </c>
      <c r="T660">
        <v>38660</v>
      </c>
      <c r="U660">
        <v>0.2386540000980216</v>
      </c>
      <c r="V660">
        <v>0.20566961504482403</v>
      </c>
      <c r="W660">
        <v>0.45661483160115651</v>
      </c>
      <c r="X660">
        <v>5.9107023247455523E-2</v>
      </c>
      <c r="Y660" t="s">
        <v>128</v>
      </c>
      <c r="Z660" t="s">
        <v>129</v>
      </c>
      <c r="AA660" s="1">
        <f>+AE660*[1]Valuta!$D$11</f>
        <v>1829.1141</v>
      </c>
      <c r="AB660" s="1">
        <f>+AF660*[1]Valuta!$D$11</f>
        <v>185.56229999999999</v>
      </c>
      <c r="AC660" s="1">
        <f>+AG660*[1]Valuta!$D$11</f>
        <v>8.8362999999999996</v>
      </c>
      <c r="AD660" s="1">
        <f t="shared" si="215"/>
        <v>2023.5127</v>
      </c>
      <c r="AE660">
        <v>207</v>
      </c>
      <c r="AF660">
        <v>21</v>
      </c>
      <c r="AG660">
        <v>1</v>
      </c>
      <c r="AH660">
        <v>229</v>
      </c>
      <c r="AI660">
        <v>3.6635616461296463</v>
      </c>
      <c r="AJ660">
        <v>3.4965075614664802</v>
      </c>
      <c r="AK660">
        <f t="shared" si="216"/>
        <v>14.735988522849727</v>
      </c>
      <c r="AL660">
        <f t="shared" si="217"/>
        <v>7.6125902405502401</v>
      </c>
      <c r="AM660">
        <f t="shared" si="224"/>
        <v>5.2233906747194236</v>
      </c>
      <c r="AN660">
        <f t="shared" si="218"/>
        <v>7.511587030261369</v>
      </c>
      <c r="AO660">
        <f t="shared" si="219"/>
        <v>0.90393013100436681</v>
      </c>
      <c r="AP660">
        <f t="shared" si="220"/>
        <v>9.1703056768558944E-2</v>
      </c>
      <c r="AQ660">
        <f t="shared" si="221"/>
        <v>4.3668122270742356E-3</v>
      </c>
      <c r="AR660">
        <f>+MATCH(O660,'[1]Return t - CEO t - NO'!B75)</f>
        <v>1</v>
      </c>
    </row>
    <row r="661" spans="1:44" x14ac:dyDescent="0.25">
      <c r="A661" t="s">
        <v>250</v>
      </c>
      <c r="B661">
        <v>2015</v>
      </c>
      <c r="C661">
        <v>42369</v>
      </c>
      <c r="D661">
        <v>1342.127</v>
      </c>
      <c r="E661">
        <f t="shared" ref="E661:E673" si="225">+D661</f>
        <v>1342.127</v>
      </c>
      <c r="F661">
        <f t="shared" si="213"/>
        <v>1342127</v>
      </c>
      <c r="G661">
        <f t="shared" si="214"/>
        <v>14.109766226909491</v>
      </c>
      <c r="H661">
        <v>451.34300000000002</v>
      </c>
      <c r="I661">
        <v>228.762</v>
      </c>
      <c r="J661">
        <v>-60.781999999999996</v>
      </c>
      <c r="K661">
        <v>-39.780999999999999</v>
      </c>
      <c r="L661">
        <v>0.75</v>
      </c>
      <c r="M661">
        <v>1759.5139999999999</v>
      </c>
      <c r="N661">
        <v>228</v>
      </c>
      <c r="O661" t="s">
        <v>251</v>
      </c>
      <c r="P661" t="s">
        <v>177</v>
      </c>
      <c r="Q661">
        <v>2000</v>
      </c>
      <c r="R661">
        <v>2023</v>
      </c>
      <c r="S661">
        <v>23</v>
      </c>
      <c r="U661">
        <v>-0.13466919837019736</v>
      </c>
      <c r="V661">
        <v>-4.528781553459546E-2</v>
      </c>
      <c r="W661">
        <v>-3.4544766338886763E-2</v>
      </c>
      <c r="X661">
        <v>0.50684734226519523</v>
      </c>
      <c r="Y661" t="s">
        <v>51</v>
      </c>
      <c r="Z661" t="s">
        <v>47</v>
      </c>
      <c r="AA661">
        <f t="shared" ref="AA661:AC673" si="226">+AE661*10</f>
        <v>1810</v>
      </c>
      <c r="AB661">
        <f t="shared" si="226"/>
        <v>0</v>
      </c>
      <c r="AC661">
        <f t="shared" si="226"/>
        <v>210</v>
      </c>
      <c r="AD661">
        <f t="shared" si="215"/>
        <v>2020</v>
      </c>
      <c r="AE661">
        <v>181</v>
      </c>
      <c r="AF661">
        <v>0</v>
      </c>
      <c r="AG661">
        <v>21</v>
      </c>
      <c r="AH661">
        <v>202</v>
      </c>
      <c r="AI661">
        <v>6.620073206530356</v>
      </c>
      <c r="AJ661">
        <v>3.1354942159291497</v>
      </c>
      <c r="AK661">
        <f t="shared" si="216"/>
        <v>14.109766226909491</v>
      </c>
      <c r="AL661">
        <f t="shared" si="217"/>
        <v>7.6108527903952501</v>
      </c>
      <c r="AM661" t="e">
        <f t="shared" si="224"/>
        <v>#NUM!</v>
      </c>
      <c r="AN661">
        <f t="shared" si="218"/>
        <v>7.5010821242598711</v>
      </c>
      <c r="AO661">
        <f t="shared" si="219"/>
        <v>0.89603960396039606</v>
      </c>
      <c r="AP661">
        <f t="shared" si="220"/>
        <v>0</v>
      </c>
      <c r="AQ661">
        <f t="shared" si="221"/>
        <v>0.10396039603960396</v>
      </c>
      <c r="AR661" t="e">
        <f>+MATCH(O661,'[1]Return t - CEO t - NO'!B241)</f>
        <v>#N/A</v>
      </c>
    </row>
    <row r="662" spans="1:44" x14ac:dyDescent="0.25">
      <c r="A662" t="s">
        <v>252</v>
      </c>
      <c r="B662">
        <v>2019</v>
      </c>
      <c r="C662">
        <v>43830</v>
      </c>
      <c r="D662">
        <v>59869</v>
      </c>
      <c r="E662">
        <f t="shared" si="225"/>
        <v>59869</v>
      </c>
      <c r="F662">
        <f t="shared" si="213"/>
        <v>59869000</v>
      </c>
      <c r="G662">
        <f t="shared" si="214"/>
        <v>17.907669399905853</v>
      </c>
      <c r="H662">
        <v>27366</v>
      </c>
      <c r="I662">
        <v>16928</v>
      </c>
      <c r="J662">
        <v>2880</v>
      </c>
      <c r="K662">
        <v>2903</v>
      </c>
      <c r="L662">
        <v>0.46800000000000003</v>
      </c>
      <c r="M662">
        <v>4326</v>
      </c>
      <c r="N662">
        <v>228</v>
      </c>
      <c r="O662" t="s">
        <v>253</v>
      </c>
      <c r="P662" t="s">
        <v>50</v>
      </c>
      <c r="Q662">
        <v>1982</v>
      </c>
      <c r="R662">
        <v>2023</v>
      </c>
      <c r="S662">
        <v>41</v>
      </c>
      <c r="U662">
        <v>0.1052400789300592</v>
      </c>
      <c r="V662">
        <v>4.8105029314002241E-2</v>
      </c>
      <c r="W662">
        <v>0.66574202496532597</v>
      </c>
      <c r="X662">
        <v>0.61857779726668127</v>
      </c>
      <c r="Y662" t="s">
        <v>183</v>
      </c>
      <c r="Z662" t="s">
        <v>184</v>
      </c>
      <c r="AA662">
        <f t="shared" si="226"/>
        <v>1990</v>
      </c>
      <c r="AB662">
        <f t="shared" si="226"/>
        <v>0</v>
      </c>
      <c r="AC662">
        <f t="shared" si="226"/>
        <v>30</v>
      </c>
      <c r="AD662">
        <f t="shared" si="215"/>
        <v>2020</v>
      </c>
      <c r="AE662">
        <v>199</v>
      </c>
      <c r="AF662">
        <v>0</v>
      </c>
      <c r="AG662">
        <v>3</v>
      </c>
      <c r="AH662">
        <v>202</v>
      </c>
      <c r="AI662">
        <v>6.1484682959176471</v>
      </c>
      <c r="AJ662">
        <v>3.713572066704308</v>
      </c>
      <c r="AK662">
        <f t="shared" si="216"/>
        <v>17.907669399905853</v>
      </c>
      <c r="AL662">
        <f t="shared" si="217"/>
        <v>7.6108527903952501</v>
      </c>
      <c r="AM662" t="e">
        <f t="shared" si="224"/>
        <v>#NUM!</v>
      </c>
      <c r="AN662">
        <f t="shared" si="218"/>
        <v>7.5958899177185382</v>
      </c>
      <c r="AO662">
        <f t="shared" si="219"/>
        <v>0.98514851485148514</v>
      </c>
      <c r="AP662">
        <f t="shared" si="220"/>
        <v>0</v>
      </c>
      <c r="AQ662">
        <f t="shared" si="221"/>
        <v>1.4851485148514851E-2</v>
      </c>
      <c r="AR662" t="e">
        <f>+MATCH(O662,'[1]Return t - CEO t - NO'!B461)</f>
        <v>#N/A</v>
      </c>
    </row>
    <row r="663" spans="1:44" x14ac:dyDescent="0.25">
      <c r="A663" t="s">
        <v>230</v>
      </c>
      <c r="B663">
        <v>2019</v>
      </c>
      <c r="C663">
        <v>43830</v>
      </c>
      <c r="D663">
        <v>437.56700000000001</v>
      </c>
      <c r="E663">
        <f t="shared" si="225"/>
        <v>437.56700000000001</v>
      </c>
      <c r="F663">
        <f t="shared" si="213"/>
        <v>437567</v>
      </c>
      <c r="G663">
        <f t="shared" si="214"/>
        <v>12.988985115911779</v>
      </c>
      <c r="H663">
        <v>350.87700000000001</v>
      </c>
      <c r="I663">
        <v>55</v>
      </c>
      <c r="J663">
        <v>51.267000000000003</v>
      </c>
      <c r="K663">
        <v>54.529000000000003</v>
      </c>
      <c r="L663">
        <v>6.0000000000000001E-3</v>
      </c>
      <c r="M663">
        <v>57.665999999999997</v>
      </c>
      <c r="N663">
        <v>228</v>
      </c>
      <c r="O663" t="s">
        <v>231</v>
      </c>
      <c r="P663" t="s">
        <v>50</v>
      </c>
      <c r="Q663">
        <v>2010</v>
      </c>
      <c r="R663">
        <v>2023</v>
      </c>
      <c r="S663">
        <v>13</v>
      </c>
      <c r="U663">
        <v>0.14611103036106671</v>
      </c>
      <c r="V663">
        <v>0.11716377149099452</v>
      </c>
      <c r="W663">
        <v>0.88903339923004898</v>
      </c>
      <c r="X663">
        <v>0.15675008621254741</v>
      </c>
      <c r="Y663" t="s">
        <v>92</v>
      </c>
      <c r="Z663" t="s">
        <v>84</v>
      </c>
      <c r="AA663">
        <f t="shared" si="226"/>
        <v>2020</v>
      </c>
      <c r="AB663">
        <f t="shared" si="226"/>
        <v>0</v>
      </c>
      <c r="AC663">
        <f t="shared" si="226"/>
        <v>0</v>
      </c>
      <c r="AD663">
        <f t="shared" si="215"/>
        <v>2020</v>
      </c>
      <c r="AE663">
        <v>202</v>
      </c>
      <c r="AF663">
        <v>0</v>
      </c>
      <c r="AG663">
        <v>0</v>
      </c>
      <c r="AH663">
        <v>202</v>
      </c>
      <c r="AI663">
        <v>1.791759469228055</v>
      </c>
      <c r="AJ663">
        <v>2.5649493574615367</v>
      </c>
      <c r="AK663">
        <f t="shared" si="216"/>
        <v>12.988985115911779</v>
      </c>
      <c r="AL663">
        <f t="shared" si="217"/>
        <v>7.6108527903952501</v>
      </c>
      <c r="AM663" t="e">
        <f t="shared" si="224"/>
        <v>#NUM!</v>
      </c>
      <c r="AN663">
        <f t="shared" si="218"/>
        <v>7.6108527903952501</v>
      </c>
      <c r="AO663">
        <f t="shared" si="219"/>
        <v>1</v>
      </c>
      <c r="AP663">
        <f t="shared" si="220"/>
        <v>0</v>
      </c>
      <c r="AQ663">
        <f t="shared" si="221"/>
        <v>0</v>
      </c>
      <c r="AR663" t="e">
        <f>+MATCH(O663,'[1]Return t - CEO t - NO'!B572)</f>
        <v>#N/A</v>
      </c>
    </row>
    <row r="664" spans="1:44" x14ac:dyDescent="0.25">
      <c r="A664" t="s">
        <v>230</v>
      </c>
      <c r="B664">
        <v>2018</v>
      </c>
      <c r="C664">
        <v>43465</v>
      </c>
      <c r="D664">
        <v>392.66699999999997</v>
      </c>
      <c r="E664">
        <f t="shared" si="225"/>
        <v>392.66699999999997</v>
      </c>
      <c r="F664">
        <f t="shared" si="213"/>
        <v>392667</v>
      </c>
      <c r="G664">
        <f t="shared" si="214"/>
        <v>12.880717203421634</v>
      </c>
      <c r="H664">
        <v>302.11</v>
      </c>
      <c r="I664">
        <v>59</v>
      </c>
      <c r="J664">
        <v>-87.716999999999999</v>
      </c>
      <c r="L664">
        <v>6.0000000000000001E-3</v>
      </c>
      <c r="M664">
        <v>1E-3</v>
      </c>
      <c r="N664">
        <v>228</v>
      </c>
      <c r="O664" t="s">
        <v>231</v>
      </c>
      <c r="P664" t="s">
        <v>50</v>
      </c>
      <c r="Q664">
        <v>2010</v>
      </c>
      <c r="R664">
        <v>2023</v>
      </c>
      <c r="S664">
        <v>13</v>
      </c>
      <c r="U664">
        <v>-0.29034788653139582</v>
      </c>
      <c r="V664">
        <v>-0.22338775603755856</v>
      </c>
      <c r="W664">
        <v>-87717</v>
      </c>
      <c r="X664">
        <v>0.19529310516037204</v>
      </c>
      <c r="Y664" t="s">
        <v>92</v>
      </c>
      <c r="Z664" t="s">
        <v>84</v>
      </c>
      <c r="AA664">
        <f t="shared" si="226"/>
        <v>2020</v>
      </c>
      <c r="AB664">
        <f t="shared" si="226"/>
        <v>0</v>
      </c>
      <c r="AC664">
        <f t="shared" si="226"/>
        <v>0</v>
      </c>
      <c r="AD664">
        <f t="shared" si="215"/>
        <v>2020</v>
      </c>
      <c r="AE664">
        <v>202</v>
      </c>
      <c r="AF664">
        <v>0</v>
      </c>
      <c r="AG664">
        <v>0</v>
      </c>
      <c r="AH664">
        <v>202</v>
      </c>
      <c r="AI664">
        <v>1.791759469228055</v>
      </c>
      <c r="AJ664">
        <v>2.5649493574615367</v>
      </c>
      <c r="AK664">
        <f t="shared" si="216"/>
        <v>12.880717203421634</v>
      </c>
      <c r="AL664">
        <f t="shared" si="217"/>
        <v>7.6108527903952501</v>
      </c>
      <c r="AM664" t="e">
        <f t="shared" si="224"/>
        <v>#NUM!</v>
      </c>
      <c r="AN664">
        <f t="shared" si="218"/>
        <v>7.6108527903952501</v>
      </c>
      <c r="AO664">
        <f t="shared" si="219"/>
        <v>1</v>
      </c>
      <c r="AP664">
        <f t="shared" si="220"/>
        <v>0</v>
      </c>
      <c r="AQ664">
        <f t="shared" si="221"/>
        <v>0</v>
      </c>
      <c r="AR664" t="e">
        <f>+MATCH(O664,'[1]Return t - CEO t - NO'!B573)</f>
        <v>#N/A</v>
      </c>
    </row>
    <row r="665" spans="1:44" x14ac:dyDescent="0.25">
      <c r="A665" t="s">
        <v>230</v>
      </c>
      <c r="B665">
        <v>2017</v>
      </c>
      <c r="C665">
        <v>43100</v>
      </c>
      <c r="D665">
        <v>491.67899999999997</v>
      </c>
      <c r="E665">
        <f t="shared" si="225"/>
        <v>491.67899999999997</v>
      </c>
      <c r="F665">
        <f t="shared" si="213"/>
        <v>491679</v>
      </c>
      <c r="G665">
        <f t="shared" si="214"/>
        <v>13.105581343519093</v>
      </c>
      <c r="H665">
        <v>410.85300000000001</v>
      </c>
      <c r="I665">
        <v>42</v>
      </c>
      <c r="J665">
        <v>52.182000000000002</v>
      </c>
      <c r="L665">
        <v>6.0000000000000001E-3</v>
      </c>
      <c r="M665">
        <v>54.621000000000002</v>
      </c>
      <c r="N665">
        <v>228</v>
      </c>
      <c r="O665" t="s">
        <v>231</v>
      </c>
      <c r="P665" t="s">
        <v>50</v>
      </c>
      <c r="Q665">
        <v>2010</v>
      </c>
      <c r="R665">
        <v>2023</v>
      </c>
      <c r="S665">
        <v>13</v>
      </c>
      <c r="U665">
        <v>0.12700893020131288</v>
      </c>
      <c r="V665">
        <v>0.10613021910636819</v>
      </c>
      <c r="W665">
        <v>0.95534684462020103</v>
      </c>
      <c r="X665">
        <v>0.10222634372877891</v>
      </c>
      <c r="Y665" t="s">
        <v>92</v>
      </c>
      <c r="Z665" t="s">
        <v>84</v>
      </c>
      <c r="AA665">
        <f t="shared" si="226"/>
        <v>2020</v>
      </c>
      <c r="AB665">
        <f t="shared" si="226"/>
        <v>0</v>
      </c>
      <c r="AC665">
        <f t="shared" si="226"/>
        <v>0</v>
      </c>
      <c r="AD665">
        <f t="shared" si="215"/>
        <v>2020</v>
      </c>
      <c r="AE665">
        <v>202</v>
      </c>
      <c r="AF665">
        <v>0</v>
      </c>
      <c r="AG665">
        <v>0</v>
      </c>
      <c r="AH665">
        <v>202</v>
      </c>
      <c r="AI665">
        <v>1.791759469228055</v>
      </c>
      <c r="AJ665">
        <v>2.5649493574615367</v>
      </c>
      <c r="AK665">
        <f t="shared" si="216"/>
        <v>13.105581343519093</v>
      </c>
      <c r="AL665">
        <f t="shared" si="217"/>
        <v>7.6108527903952501</v>
      </c>
      <c r="AM665" t="e">
        <f t="shared" si="224"/>
        <v>#NUM!</v>
      </c>
      <c r="AN665">
        <f t="shared" si="218"/>
        <v>7.6108527903952501</v>
      </c>
      <c r="AO665">
        <f t="shared" si="219"/>
        <v>1</v>
      </c>
      <c r="AP665">
        <f t="shared" si="220"/>
        <v>0</v>
      </c>
      <c r="AQ665">
        <f t="shared" si="221"/>
        <v>0</v>
      </c>
      <c r="AR665" t="e">
        <f>+MATCH(O665,'[1]Return t - CEO t - NO'!B574)</f>
        <v>#N/A</v>
      </c>
    </row>
    <row r="666" spans="1:44" x14ac:dyDescent="0.25">
      <c r="A666" t="s">
        <v>250</v>
      </c>
      <c r="B666">
        <v>2016</v>
      </c>
      <c r="C666">
        <v>42735</v>
      </c>
      <c r="D666">
        <v>1335.077</v>
      </c>
      <c r="E666">
        <f t="shared" si="225"/>
        <v>1335.077</v>
      </c>
      <c r="F666">
        <f t="shared" si="213"/>
        <v>1335077</v>
      </c>
      <c r="G666">
        <f t="shared" si="214"/>
        <v>14.104499526055802</v>
      </c>
      <c r="H666">
        <v>431.69</v>
      </c>
      <c r="I666">
        <v>168.82599999999999</v>
      </c>
      <c r="J666">
        <v>103.658</v>
      </c>
      <c r="K666">
        <v>123.776</v>
      </c>
      <c r="L666">
        <v>0.68600000000000005</v>
      </c>
      <c r="M666">
        <v>1994.9590000000001</v>
      </c>
      <c r="N666">
        <v>228</v>
      </c>
      <c r="O666" t="s">
        <v>251</v>
      </c>
      <c r="P666" t="s">
        <v>177</v>
      </c>
      <c r="Q666">
        <v>2000</v>
      </c>
      <c r="R666">
        <v>2023</v>
      </c>
      <c r="S666">
        <v>23</v>
      </c>
      <c r="U666">
        <v>0.24012138340012509</v>
      </c>
      <c r="V666">
        <v>7.7641963721942625E-2</v>
      </c>
      <c r="W666">
        <v>5.1959965092014421E-2</v>
      </c>
      <c r="X666">
        <v>0.39108156315874815</v>
      </c>
      <c r="Y666" t="s">
        <v>51</v>
      </c>
      <c r="Z666" t="s">
        <v>47</v>
      </c>
      <c r="AA666">
        <f t="shared" si="226"/>
        <v>1850</v>
      </c>
      <c r="AB666">
        <f t="shared" si="226"/>
        <v>0</v>
      </c>
      <c r="AC666">
        <f t="shared" si="226"/>
        <v>130</v>
      </c>
      <c r="AD666">
        <f t="shared" si="215"/>
        <v>1980</v>
      </c>
      <c r="AE666">
        <v>185</v>
      </c>
      <c r="AF666">
        <v>0</v>
      </c>
      <c r="AG666">
        <v>13</v>
      </c>
      <c r="AH666">
        <v>198</v>
      </c>
      <c r="AI666">
        <v>6.5308776277258849</v>
      </c>
      <c r="AJ666">
        <v>3.1354942159291497</v>
      </c>
      <c r="AK666">
        <f t="shared" si="216"/>
        <v>14.104499526055802</v>
      </c>
      <c r="AL666">
        <f t="shared" si="217"/>
        <v>7.5908521236885811</v>
      </c>
      <c r="AM666" t="e">
        <f t="shared" si="224"/>
        <v>#NUM!</v>
      </c>
      <c r="AN666">
        <f t="shared" si="218"/>
        <v>7.5229409180723703</v>
      </c>
      <c r="AO666">
        <f t="shared" si="219"/>
        <v>0.93434343434343436</v>
      </c>
      <c r="AP666">
        <f t="shared" si="220"/>
        <v>0</v>
      </c>
      <c r="AQ666">
        <f t="shared" si="221"/>
        <v>6.5656565656565663E-2</v>
      </c>
      <c r="AR666" t="e">
        <f>+MATCH(O666,'[1]Return t - CEO t - NO'!B240)</f>
        <v>#N/A</v>
      </c>
    </row>
    <row r="667" spans="1:44" x14ac:dyDescent="0.25">
      <c r="A667" t="s">
        <v>236</v>
      </c>
      <c r="B667">
        <v>2015</v>
      </c>
      <c r="C667">
        <v>42369</v>
      </c>
      <c r="D667">
        <v>663.74</v>
      </c>
      <c r="E667">
        <f t="shared" si="225"/>
        <v>663.74</v>
      </c>
      <c r="F667">
        <f t="shared" si="213"/>
        <v>663740</v>
      </c>
      <c r="G667">
        <f t="shared" si="214"/>
        <v>13.405645785511423</v>
      </c>
      <c r="H667">
        <v>340.911</v>
      </c>
      <c r="I667">
        <v>20.190999999999999</v>
      </c>
      <c r="J667">
        <v>-37.127000000000002</v>
      </c>
      <c r="K667">
        <v>-28.809000000000001</v>
      </c>
      <c r="L667">
        <v>0.377</v>
      </c>
      <c r="M667">
        <v>698.81200000000001</v>
      </c>
      <c r="N667">
        <v>228</v>
      </c>
      <c r="O667" t="s">
        <v>237</v>
      </c>
      <c r="P667" t="s">
        <v>50</v>
      </c>
      <c r="Q667">
        <v>1913</v>
      </c>
      <c r="R667">
        <v>2023</v>
      </c>
      <c r="S667">
        <v>110</v>
      </c>
      <c r="U667">
        <v>-0.10890525679722861</v>
      </c>
      <c r="V667">
        <v>-5.5936059300328446E-2</v>
      </c>
      <c r="W667">
        <v>-5.3128738487604681E-2</v>
      </c>
      <c r="X667">
        <v>5.9226601664364012E-2</v>
      </c>
      <c r="Y667" t="s">
        <v>51</v>
      </c>
      <c r="Z667" t="s">
        <v>47</v>
      </c>
      <c r="AA667">
        <f t="shared" si="226"/>
        <v>1880</v>
      </c>
      <c r="AB667">
        <f t="shared" si="226"/>
        <v>0</v>
      </c>
      <c r="AC667">
        <f t="shared" si="226"/>
        <v>100</v>
      </c>
      <c r="AD667">
        <f t="shared" si="215"/>
        <v>1980</v>
      </c>
      <c r="AE667">
        <v>188</v>
      </c>
      <c r="AF667">
        <v>0</v>
      </c>
      <c r="AG667">
        <v>10</v>
      </c>
      <c r="AH667">
        <v>198</v>
      </c>
      <c r="AI667">
        <v>5.9322451874480109</v>
      </c>
      <c r="AJ667">
        <v>4.7004803657924166</v>
      </c>
      <c r="AK667">
        <f t="shared" si="216"/>
        <v>13.405645785511423</v>
      </c>
      <c r="AL667">
        <f t="shared" si="217"/>
        <v>7.5908521236885811</v>
      </c>
      <c r="AM667" t="e">
        <f t="shared" si="224"/>
        <v>#NUM!</v>
      </c>
      <c r="AN667">
        <f t="shared" si="218"/>
        <v>7.5390270558239951</v>
      </c>
      <c r="AO667">
        <f t="shared" si="219"/>
        <v>0.9494949494949495</v>
      </c>
      <c r="AP667">
        <f t="shared" si="220"/>
        <v>0</v>
      </c>
      <c r="AQ667">
        <f t="shared" si="221"/>
        <v>5.0505050505050504E-2</v>
      </c>
      <c r="AR667" t="e">
        <f>+MATCH(O667,'[1]Return t - CEO t - NO'!B265)</f>
        <v>#N/A</v>
      </c>
    </row>
    <row r="668" spans="1:44" x14ac:dyDescent="0.25">
      <c r="A668" t="s">
        <v>252</v>
      </c>
      <c r="B668">
        <v>2018</v>
      </c>
      <c r="C668">
        <v>43465</v>
      </c>
      <c r="D668">
        <v>58573</v>
      </c>
      <c r="E668">
        <f t="shared" si="225"/>
        <v>58573</v>
      </c>
      <c r="F668">
        <f t="shared" si="213"/>
        <v>58573000</v>
      </c>
      <c r="G668">
        <f t="shared" si="214"/>
        <v>17.88578439751571</v>
      </c>
      <c r="H668">
        <v>26330</v>
      </c>
      <c r="I668">
        <v>15459</v>
      </c>
      <c r="J668">
        <v>3239</v>
      </c>
      <c r="K668">
        <v>3259</v>
      </c>
      <c r="L668">
        <v>0.43099999999999999</v>
      </c>
      <c r="M668">
        <v>4695</v>
      </c>
      <c r="N668">
        <v>228</v>
      </c>
      <c r="O668" t="s">
        <v>253</v>
      </c>
      <c r="P668" t="s">
        <v>50</v>
      </c>
      <c r="Q668">
        <v>1982</v>
      </c>
      <c r="R668">
        <v>2023</v>
      </c>
      <c r="S668">
        <v>41</v>
      </c>
      <c r="U668">
        <v>0.12301557159134067</v>
      </c>
      <c r="V668">
        <v>5.5298516381267822E-2</v>
      </c>
      <c r="W668">
        <v>0.68988285410010652</v>
      </c>
      <c r="X668">
        <v>0.58712495252563612</v>
      </c>
      <c r="Y668" t="s">
        <v>183</v>
      </c>
      <c r="Z668" t="s">
        <v>184</v>
      </c>
      <c r="AA668">
        <f t="shared" si="226"/>
        <v>1900</v>
      </c>
      <c r="AB668">
        <f t="shared" si="226"/>
        <v>0</v>
      </c>
      <c r="AC668">
        <f t="shared" si="226"/>
        <v>40</v>
      </c>
      <c r="AD668">
        <f t="shared" si="215"/>
        <v>1940</v>
      </c>
      <c r="AE668">
        <v>190</v>
      </c>
      <c r="AF668">
        <v>0</v>
      </c>
      <c r="AG668">
        <v>4</v>
      </c>
      <c r="AH668">
        <v>194</v>
      </c>
      <c r="AI668">
        <v>6.0661080901037474</v>
      </c>
      <c r="AJ668">
        <v>3.713572066704308</v>
      </c>
      <c r="AK668">
        <f t="shared" si="216"/>
        <v>17.88578439751571</v>
      </c>
      <c r="AL668">
        <f t="shared" si="217"/>
        <v>7.5704432520573741</v>
      </c>
      <c r="AM668" t="e">
        <f t="shared" si="224"/>
        <v>#NUM!</v>
      </c>
      <c r="AN668">
        <f t="shared" si="218"/>
        <v>7.5496091651545321</v>
      </c>
      <c r="AO668">
        <f t="shared" si="219"/>
        <v>0.97938144329896903</v>
      </c>
      <c r="AP668">
        <f t="shared" si="220"/>
        <v>0</v>
      </c>
      <c r="AQ668">
        <f t="shared" si="221"/>
        <v>2.0618556701030927E-2</v>
      </c>
      <c r="AR668" t="e">
        <f>+MATCH(O668,'[1]Return t - CEO t - NO'!B462)</f>
        <v>#N/A</v>
      </c>
    </row>
    <row r="669" spans="1:44" x14ac:dyDescent="0.25">
      <c r="A669" t="s">
        <v>236</v>
      </c>
      <c r="B669">
        <v>2016</v>
      </c>
      <c r="C669">
        <v>42735</v>
      </c>
      <c r="D669">
        <v>584.37800000000004</v>
      </c>
      <c r="E669">
        <f t="shared" si="225"/>
        <v>584.37800000000004</v>
      </c>
      <c r="F669">
        <f t="shared" si="213"/>
        <v>584378</v>
      </c>
      <c r="G669">
        <f t="shared" si="214"/>
        <v>13.27830331270175</v>
      </c>
      <c r="H669">
        <v>307.654</v>
      </c>
      <c r="I669">
        <v>17.123000000000001</v>
      </c>
      <c r="J669">
        <v>-15.275</v>
      </c>
      <c r="K669">
        <v>-6.6470000000000002</v>
      </c>
      <c r="L669">
        <v>0.35899999999999999</v>
      </c>
      <c r="M669">
        <v>704.24400000000003</v>
      </c>
      <c r="N669">
        <v>228</v>
      </c>
      <c r="O669" t="s">
        <v>237</v>
      </c>
      <c r="P669" t="s">
        <v>50</v>
      </c>
      <c r="Q669">
        <v>1913</v>
      </c>
      <c r="R669">
        <v>2023</v>
      </c>
      <c r="S669">
        <v>110</v>
      </c>
      <c r="U669">
        <v>-4.9649931416461353E-2</v>
      </c>
      <c r="V669">
        <v>-2.6138903244133076E-2</v>
      </c>
      <c r="W669">
        <v>-2.1689925650768768E-2</v>
      </c>
      <c r="X669">
        <v>5.5656679256567448E-2</v>
      </c>
      <c r="Y669" t="s">
        <v>51</v>
      </c>
      <c r="Z669" t="s">
        <v>47</v>
      </c>
      <c r="AA669">
        <f t="shared" si="226"/>
        <v>1680</v>
      </c>
      <c r="AB669">
        <f t="shared" si="226"/>
        <v>0</v>
      </c>
      <c r="AC669">
        <f t="shared" si="226"/>
        <v>200</v>
      </c>
      <c r="AD669">
        <f t="shared" si="215"/>
        <v>1880</v>
      </c>
      <c r="AE669">
        <v>168</v>
      </c>
      <c r="AF669">
        <v>0</v>
      </c>
      <c r="AG669">
        <v>20</v>
      </c>
      <c r="AH669">
        <v>188</v>
      </c>
      <c r="AI669">
        <v>5.8833223884882786</v>
      </c>
      <c r="AJ669">
        <v>4.7004803657924166</v>
      </c>
      <c r="AK669">
        <f t="shared" si="216"/>
        <v>13.27830331270175</v>
      </c>
      <c r="AL669">
        <f t="shared" si="217"/>
        <v>7.5390270558239951</v>
      </c>
      <c r="AM669" t="e">
        <f t="shared" si="224"/>
        <v>#NUM!</v>
      </c>
      <c r="AN669">
        <f t="shared" si="218"/>
        <v>7.4265490723973047</v>
      </c>
      <c r="AO669">
        <f t="shared" si="219"/>
        <v>0.8936170212765957</v>
      </c>
      <c r="AP669">
        <f t="shared" si="220"/>
        <v>0</v>
      </c>
      <c r="AQ669">
        <f t="shared" si="221"/>
        <v>0.10638297872340426</v>
      </c>
      <c r="AR669" t="e">
        <f>+MATCH(O669,'[1]Return t - CEO t - NO'!B264)</f>
        <v>#N/A</v>
      </c>
    </row>
    <row r="670" spans="1:44" x14ac:dyDescent="0.25">
      <c r="A670" t="s">
        <v>238</v>
      </c>
      <c r="B670">
        <v>2016</v>
      </c>
      <c r="C670">
        <v>42735</v>
      </c>
      <c r="D670">
        <v>22.398</v>
      </c>
      <c r="E670">
        <f t="shared" si="225"/>
        <v>22.398</v>
      </c>
      <c r="F670">
        <f t="shared" si="213"/>
        <v>22398</v>
      </c>
      <c r="G670">
        <f t="shared" si="214"/>
        <v>10.016726948142638</v>
      </c>
      <c r="H670">
        <v>13.086</v>
      </c>
      <c r="I670">
        <v>1E-3</v>
      </c>
      <c r="J670">
        <v>-33.027000000000001</v>
      </c>
      <c r="K670">
        <v>-33.027000000000001</v>
      </c>
      <c r="L670">
        <v>1.0999999999999999E-2</v>
      </c>
      <c r="M670">
        <v>43.502000000000002</v>
      </c>
      <c r="N670">
        <v>228</v>
      </c>
      <c r="O670" t="s">
        <v>239</v>
      </c>
      <c r="P670" t="s">
        <v>50</v>
      </c>
      <c r="Q670">
        <v>2007</v>
      </c>
      <c r="R670">
        <v>2023</v>
      </c>
      <c r="S670">
        <v>16</v>
      </c>
      <c r="U670">
        <v>-2.523842274186153</v>
      </c>
      <c r="V670">
        <v>-1.4745512992231451</v>
      </c>
      <c r="W670">
        <v>-0.75920647326559698</v>
      </c>
      <c r="X670">
        <v>7.6417545468439552E-5</v>
      </c>
      <c r="Y670" t="s">
        <v>128</v>
      </c>
      <c r="Z670" t="s">
        <v>129</v>
      </c>
      <c r="AA670">
        <f t="shared" si="226"/>
        <v>1550</v>
      </c>
      <c r="AB670">
        <f t="shared" si="226"/>
        <v>190</v>
      </c>
      <c r="AC670">
        <f t="shared" si="226"/>
        <v>120</v>
      </c>
      <c r="AD670">
        <f t="shared" si="215"/>
        <v>1860</v>
      </c>
      <c r="AE670">
        <v>155</v>
      </c>
      <c r="AF670">
        <v>19</v>
      </c>
      <c r="AG670">
        <v>12</v>
      </c>
      <c r="AH670">
        <v>186</v>
      </c>
      <c r="AI670">
        <v>2.3978952727983707</v>
      </c>
      <c r="AJ670">
        <v>2.7725887222397811</v>
      </c>
      <c r="AK670">
        <f t="shared" si="216"/>
        <v>10.016726948142638</v>
      </c>
      <c r="AL670">
        <f t="shared" si="217"/>
        <v>7.5283317667072467</v>
      </c>
      <c r="AM670">
        <f t="shared" si="224"/>
        <v>5.2470240721604862</v>
      </c>
      <c r="AN670">
        <f t="shared" si="218"/>
        <v>7.3460102099132927</v>
      </c>
      <c r="AO670">
        <f t="shared" si="219"/>
        <v>0.83333333333333337</v>
      </c>
      <c r="AP670">
        <f t="shared" si="220"/>
        <v>0.10215053763440861</v>
      </c>
      <c r="AQ670">
        <f t="shared" si="221"/>
        <v>6.4516129032258063E-2</v>
      </c>
      <c r="AR670" t="e">
        <f>+MATCH(O670,'[1]Return t - CEO t - NO'!B503)</f>
        <v>#N/A</v>
      </c>
    </row>
    <row r="671" spans="1:44" x14ac:dyDescent="0.25">
      <c r="A671" t="s">
        <v>232</v>
      </c>
      <c r="B671">
        <v>2016</v>
      </c>
      <c r="C671">
        <v>42735</v>
      </c>
      <c r="D671">
        <v>525.34500000000003</v>
      </c>
      <c r="E671">
        <f t="shared" si="225"/>
        <v>525.34500000000003</v>
      </c>
      <c r="F671">
        <f t="shared" si="213"/>
        <v>525345</v>
      </c>
      <c r="G671">
        <f t="shared" si="214"/>
        <v>13.171810468607083</v>
      </c>
      <c r="H671">
        <v>401.16800000000001</v>
      </c>
      <c r="I671">
        <v>39.713999999999999</v>
      </c>
      <c r="J671">
        <v>-119.51</v>
      </c>
      <c r="K671">
        <v>-119.226</v>
      </c>
      <c r="L671">
        <v>2.5999999999999999E-2</v>
      </c>
      <c r="M671">
        <v>37</v>
      </c>
      <c r="N671">
        <v>228</v>
      </c>
      <c r="O671" t="s">
        <v>233</v>
      </c>
      <c r="P671" t="s">
        <v>50</v>
      </c>
      <c r="Q671">
        <v>2010</v>
      </c>
      <c r="R671">
        <v>2023</v>
      </c>
      <c r="S671">
        <v>13</v>
      </c>
      <c r="U671">
        <v>-0.29790511705819012</v>
      </c>
      <c r="V671">
        <v>-0.2274886027277313</v>
      </c>
      <c r="W671">
        <v>-3.23</v>
      </c>
      <c r="X671">
        <v>9.8995931878913562E-2</v>
      </c>
      <c r="Y671" t="s">
        <v>128</v>
      </c>
      <c r="Z671" t="s">
        <v>129</v>
      </c>
      <c r="AA671">
        <f t="shared" si="226"/>
        <v>1600</v>
      </c>
      <c r="AB671">
        <f t="shared" si="226"/>
        <v>180</v>
      </c>
      <c r="AC671">
        <f t="shared" si="226"/>
        <v>70</v>
      </c>
      <c r="AD671">
        <f t="shared" si="215"/>
        <v>1850</v>
      </c>
      <c r="AE671">
        <v>160</v>
      </c>
      <c r="AF671">
        <v>18</v>
      </c>
      <c r="AG671">
        <v>7</v>
      </c>
      <c r="AH671">
        <v>185</v>
      </c>
      <c r="AI671">
        <v>3.2580965380214821</v>
      </c>
      <c r="AJ671">
        <v>2.5649493574615367</v>
      </c>
      <c r="AK671">
        <f t="shared" si="216"/>
        <v>13.171810468607083</v>
      </c>
      <c r="AL671">
        <f t="shared" si="217"/>
        <v>7.5229409180723703</v>
      </c>
      <c r="AM671">
        <f t="shared" si="224"/>
        <v>5.1929568508902104</v>
      </c>
      <c r="AN671">
        <f t="shared" si="218"/>
        <v>7.3777589082278725</v>
      </c>
      <c r="AO671">
        <f t="shared" si="219"/>
        <v>0.86486486486486491</v>
      </c>
      <c r="AP671">
        <f t="shared" si="220"/>
        <v>9.7297297297297303E-2</v>
      </c>
      <c r="AQ671">
        <f t="shared" si="221"/>
        <v>3.783783783783784E-2</v>
      </c>
      <c r="AR671" t="e">
        <f>+MATCH(O671,'[1]Return t - CEO t - NO'!B160)</f>
        <v>#N/A</v>
      </c>
    </row>
    <row r="672" spans="1:44" x14ac:dyDescent="0.25">
      <c r="A672" t="s">
        <v>252</v>
      </c>
      <c r="B672">
        <v>2017</v>
      </c>
      <c r="C672">
        <v>43100</v>
      </c>
      <c r="D672">
        <v>56493</v>
      </c>
      <c r="E672">
        <f t="shared" si="225"/>
        <v>56493</v>
      </c>
      <c r="F672">
        <f t="shared" si="213"/>
        <v>56493000</v>
      </c>
      <c r="G672">
        <f t="shared" si="214"/>
        <v>17.849627294635887</v>
      </c>
      <c r="H672">
        <v>24061</v>
      </c>
      <c r="I672">
        <v>14135</v>
      </c>
      <c r="J672">
        <v>4694</v>
      </c>
      <c r="K672">
        <v>4721</v>
      </c>
      <c r="L672">
        <v>0.45100000000000001</v>
      </c>
      <c r="M672">
        <v>6072</v>
      </c>
      <c r="N672">
        <v>228</v>
      </c>
      <c r="O672" t="s">
        <v>253</v>
      </c>
      <c r="P672" t="s">
        <v>50</v>
      </c>
      <c r="Q672">
        <v>1982</v>
      </c>
      <c r="R672">
        <v>2023</v>
      </c>
      <c r="S672">
        <v>41</v>
      </c>
      <c r="U672">
        <v>0.19508748597315156</v>
      </c>
      <c r="V672">
        <v>8.3089940346591618E-2</v>
      </c>
      <c r="W672">
        <v>0.77305665349143615</v>
      </c>
      <c r="X672">
        <v>0.5874651926353851</v>
      </c>
      <c r="Y672" t="s">
        <v>183</v>
      </c>
      <c r="Z672" t="s">
        <v>184</v>
      </c>
      <c r="AA672">
        <f t="shared" si="226"/>
        <v>1850</v>
      </c>
      <c r="AB672">
        <f t="shared" si="226"/>
        <v>0</v>
      </c>
      <c r="AC672">
        <f t="shared" si="226"/>
        <v>0</v>
      </c>
      <c r="AD672">
        <f t="shared" si="215"/>
        <v>1850</v>
      </c>
      <c r="AE672">
        <v>185</v>
      </c>
      <c r="AF672">
        <v>0</v>
      </c>
      <c r="AG672">
        <v>0</v>
      </c>
      <c r="AH672">
        <v>185</v>
      </c>
      <c r="AI672">
        <v>6.1114673395026786</v>
      </c>
      <c r="AJ672">
        <v>3.713572066704308</v>
      </c>
      <c r="AK672">
        <f t="shared" si="216"/>
        <v>17.849627294635887</v>
      </c>
      <c r="AL672">
        <f t="shared" si="217"/>
        <v>7.5229409180723703</v>
      </c>
      <c r="AM672" t="e">
        <f t="shared" si="224"/>
        <v>#NUM!</v>
      </c>
      <c r="AN672">
        <f t="shared" si="218"/>
        <v>7.5229409180723703</v>
      </c>
      <c r="AO672">
        <f t="shared" si="219"/>
        <v>1</v>
      </c>
      <c r="AP672">
        <f t="shared" si="220"/>
        <v>0</v>
      </c>
      <c r="AQ672">
        <f t="shared" si="221"/>
        <v>0</v>
      </c>
      <c r="AR672" t="e">
        <f>+MATCH(O672,'[1]Return t - CEO t - NO'!B463)</f>
        <v>#N/A</v>
      </c>
    </row>
    <row r="673" spans="1:44" x14ac:dyDescent="0.25">
      <c r="A673" t="s">
        <v>252</v>
      </c>
      <c r="B673">
        <v>2016</v>
      </c>
      <c r="C673">
        <v>42735</v>
      </c>
      <c r="D673">
        <v>52529</v>
      </c>
      <c r="E673">
        <f t="shared" si="225"/>
        <v>52529</v>
      </c>
      <c r="F673">
        <f t="shared" si="213"/>
        <v>52529000</v>
      </c>
      <c r="G673">
        <f t="shared" si="214"/>
        <v>17.776875956008034</v>
      </c>
      <c r="H673">
        <v>20950</v>
      </c>
      <c r="I673">
        <v>16584</v>
      </c>
      <c r="J673">
        <v>5052</v>
      </c>
      <c r="K673">
        <v>5076</v>
      </c>
      <c r="L673">
        <v>0.438</v>
      </c>
      <c r="M673">
        <v>6420</v>
      </c>
      <c r="N673">
        <v>228</v>
      </c>
      <c r="O673" t="s">
        <v>253</v>
      </c>
      <c r="P673" t="s">
        <v>50</v>
      </c>
      <c r="Q673">
        <v>1982</v>
      </c>
      <c r="R673">
        <v>2023</v>
      </c>
      <c r="S673">
        <v>41</v>
      </c>
      <c r="U673">
        <v>0.24114558472553699</v>
      </c>
      <c r="V673">
        <v>9.6175445944145135E-2</v>
      </c>
      <c r="W673">
        <v>0.78691588785046729</v>
      </c>
      <c r="X673">
        <v>0.79159904534606207</v>
      </c>
      <c r="Y673" t="s">
        <v>183</v>
      </c>
      <c r="Z673" t="s">
        <v>184</v>
      </c>
      <c r="AA673">
        <f t="shared" si="226"/>
        <v>1780</v>
      </c>
      <c r="AB673">
        <f t="shared" si="226"/>
        <v>0</v>
      </c>
      <c r="AC673">
        <f t="shared" si="226"/>
        <v>0</v>
      </c>
      <c r="AD673">
        <f t="shared" si="215"/>
        <v>1780</v>
      </c>
      <c r="AE673">
        <v>178</v>
      </c>
      <c r="AF673">
        <v>0</v>
      </c>
      <c r="AG673">
        <v>0</v>
      </c>
      <c r="AH673">
        <v>178</v>
      </c>
      <c r="AI673">
        <v>6.0822189103764464</v>
      </c>
      <c r="AJ673">
        <v>3.713572066704308</v>
      </c>
      <c r="AK673">
        <f t="shared" si="216"/>
        <v>17.776875956008034</v>
      </c>
      <c r="AL673">
        <f t="shared" si="217"/>
        <v>7.4843686432861309</v>
      </c>
      <c r="AM673" t="e">
        <f t="shared" si="224"/>
        <v>#NUM!</v>
      </c>
      <c r="AN673">
        <f t="shared" si="218"/>
        <v>7.4843686432861309</v>
      </c>
      <c r="AO673">
        <f t="shared" si="219"/>
        <v>1</v>
      </c>
      <c r="AP673">
        <f t="shared" si="220"/>
        <v>0</v>
      </c>
      <c r="AQ673">
        <f t="shared" si="221"/>
        <v>0</v>
      </c>
      <c r="AR673" t="e">
        <f>+MATCH(O673,'[1]Return t - CEO t - NO'!B464)</f>
        <v>#N/A</v>
      </c>
    </row>
    <row r="674" spans="1:44" x14ac:dyDescent="0.25">
      <c r="A674" t="s">
        <v>75</v>
      </c>
      <c r="B674">
        <v>2018</v>
      </c>
      <c r="C674">
        <v>43465</v>
      </c>
      <c r="D674">
        <v>1082</v>
      </c>
      <c r="E674">
        <f>+D674*[1]Valuta!$D$8</f>
        <v>9403.7702000000008</v>
      </c>
      <c r="F674">
        <f t="shared" si="213"/>
        <v>9403770.2000000011</v>
      </c>
      <c r="G674">
        <f t="shared" si="214"/>
        <v>16.056621251933485</v>
      </c>
      <c r="H674">
        <v>-50</v>
      </c>
      <c r="I674">
        <v>1E-3</v>
      </c>
      <c r="J674">
        <v>-36</v>
      </c>
      <c r="K674">
        <v>-35</v>
      </c>
      <c r="L674">
        <v>8.0000000000000002E-3</v>
      </c>
      <c r="M674">
        <v>16</v>
      </c>
      <c r="N674">
        <v>228</v>
      </c>
      <c r="O674" t="s">
        <v>76</v>
      </c>
      <c r="P674" t="s">
        <v>45</v>
      </c>
      <c r="Q674">
        <v>2005</v>
      </c>
      <c r="R674">
        <v>2023</v>
      </c>
      <c r="S674">
        <v>18</v>
      </c>
      <c r="U674">
        <v>0.72</v>
      </c>
      <c r="V674">
        <v>-3.3271719038817003E-2</v>
      </c>
      <c r="W674">
        <v>-2.25</v>
      </c>
      <c r="X674">
        <v>-2.0000000000000002E-5</v>
      </c>
      <c r="Y674" t="s">
        <v>71</v>
      </c>
      <c r="Z674" t="s">
        <v>72</v>
      </c>
      <c r="AA674" s="1">
        <f>+AE674*[1]Valuta!$D$8</f>
        <v>1460.1048000000001</v>
      </c>
      <c r="AB674" s="1">
        <f>+AF674*[1]Valuta!$D$8</f>
        <v>225.96860000000001</v>
      </c>
      <c r="AC674" s="1">
        <f>+AG674*[1]Valuta!$D$8</f>
        <v>86.911000000000001</v>
      </c>
      <c r="AD674" s="1">
        <f t="shared" si="215"/>
        <v>1772.9844000000001</v>
      </c>
      <c r="AE674">
        <v>168</v>
      </c>
      <c r="AF674">
        <v>26</v>
      </c>
      <c r="AG674">
        <v>10</v>
      </c>
      <c r="AH674">
        <v>204</v>
      </c>
      <c r="AI674">
        <v>2.0794415416798357</v>
      </c>
      <c r="AJ674">
        <v>2.8903717578961645</v>
      </c>
      <c r="AK674">
        <f t="shared" si="216"/>
        <v>16.056621251933485</v>
      </c>
      <c r="AL674">
        <f t="shared" si="217"/>
        <v>7.4804195073891373</v>
      </c>
      <c r="AM674">
        <f t="shared" si="224"/>
        <v>5.4203960515664029</v>
      </c>
      <c r="AN674">
        <f t="shared" si="218"/>
        <v>7.28626349294818</v>
      </c>
      <c r="AO674">
        <f t="shared" si="219"/>
        <v>0.82352941176470584</v>
      </c>
      <c r="AP674">
        <f t="shared" si="220"/>
        <v>0.12745098039215685</v>
      </c>
      <c r="AQ674">
        <f t="shared" si="221"/>
        <v>4.9019607843137254E-2</v>
      </c>
      <c r="AR674" t="e">
        <f>+MATCH(O674,'[1]Return t - CEO t - NO'!B118)</f>
        <v>#N/A</v>
      </c>
    </row>
    <row r="675" spans="1:44" x14ac:dyDescent="0.25">
      <c r="A675" t="s">
        <v>242</v>
      </c>
      <c r="B675">
        <v>2020</v>
      </c>
      <c r="C675">
        <v>44196</v>
      </c>
      <c r="D675">
        <v>221.91200000000001</v>
      </c>
      <c r="E675">
        <f>+D675*[1]Valuta!$D$10</f>
        <v>1894.5736999999999</v>
      </c>
      <c r="F675">
        <f t="shared" si="213"/>
        <v>1894573.7</v>
      </c>
      <c r="G675">
        <f t="shared" si="214"/>
        <v>14.454504410769109</v>
      </c>
      <c r="H675">
        <v>194.36500000000001</v>
      </c>
      <c r="I675">
        <v>9.5950000000000006</v>
      </c>
      <c r="J675">
        <v>42.792999999999999</v>
      </c>
      <c r="K675">
        <v>45.432000000000002</v>
      </c>
      <c r="L675">
        <v>3.1E-2</v>
      </c>
      <c r="M675">
        <v>93.448999999999998</v>
      </c>
      <c r="N675">
        <v>228</v>
      </c>
      <c r="O675" t="s">
        <v>243</v>
      </c>
      <c r="P675" t="s">
        <v>45</v>
      </c>
      <c r="Q675">
        <v>1990</v>
      </c>
      <c r="R675">
        <v>2023</v>
      </c>
      <c r="S675">
        <v>33</v>
      </c>
      <c r="T675">
        <v>38660</v>
      </c>
      <c r="U675">
        <v>0.22016824016669667</v>
      </c>
      <c r="V675">
        <v>0.19283770143119794</v>
      </c>
      <c r="W675">
        <v>0.45792892379800748</v>
      </c>
      <c r="X675">
        <v>4.9365883775371079E-2</v>
      </c>
      <c r="Y675" t="s">
        <v>128</v>
      </c>
      <c r="Z675" t="s">
        <v>129</v>
      </c>
      <c r="AA675" s="1">
        <f>+AE675*[1]Valuta!$D$10</f>
        <v>1400.1499999999999</v>
      </c>
      <c r="AB675" s="1">
        <f>+AF675*[1]Valuta!$D$10</f>
        <v>239.04999999999998</v>
      </c>
      <c r="AC675" s="1">
        <f>+AG675*[1]Valuta!$D$10</f>
        <v>102.44999999999999</v>
      </c>
      <c r="AD675" s="1">
        <f t="shared" si="215"/>
        <v>1741.6499999999999</v>
      </c>
      <c r="AE675">
        <v>164</v>
      </c>
      <c r="AF675">
        <v>28</v>
      </c>
      <c r="AG675">
        <v>12</v>
      </c>
      <c r="AH675">
        <v>204</v>
      </c>
      <c r="AI675">
        <v>3.4339872044851463</v>
      </c>
      <c r="AJ675">
        <v>3.4965075614664802</v>
      </c>
      <c r="AK675">
        <f t="shared" si="216"/>
        <v>14.454504410769109</v>
      </c>
      <c r="AL675">
        <f t="shared" si="217"/>
        <v>7.462588218741125</v>
      </c>
      <c r="AM675">
        <f t="shared" si="224"/>
        <v>5.4766727350721123</v>
      </c>
      <c r="AN675">
        <f t="shared" si="218"/>
        <v>7.2443346527211068</v>
      </c>
      <c r="AO675">
        <f t="shared" si="219"/>
        <v>0.80392156862745101</v>
      </c>
      <c r="AP675">
        <f t="shared" si="220"/>
        <v>0.13725490196078433</v>
      </c>
      <c r="AQ675">
        <f t="shared" si="221"/>
        <v>5.8823529411764705E-2</v>
      </c>
      <c r="AR675">
        <f>+MATCH(O675,'[1]Return t - CEO t - NO'!B76)</f>
        <v>1</v>
      </c>
    </row>
    <row r="676" spans="1:44" x14ac:dyDescent="0.25">
      <c r="A676" t="s">
        <v>252</v>
      </c>
      <c r="B676">
        <v>2015</v>
      </c>
      <c r="C676">
        <v>42369</v>
      </c>
      <c r="D676">
        <v>44789</v>
      </c>
      <c r="E676">
        <f>+D676</f>
        <v>44789</v>
      </c>
      <c r="F676">
        <f t="shared" si="213"/>
        <v>44789000</v>
      </c>
      <c r="G676">
        <f t="shared" si="214"/>
        <v>17.6174731315221</v>
      </c>
      <c r="H676">
        <v>17610</v>
      </c>
      <c r="I676">
        <v>16435</v>
      </c>
      <c r="J676">
        <v>4946</v>
      </c>
      <c r="K676">
        <v>4961</v>
      </c>
      <c r="L676">
        <v>0.433</v>
      </c>
      <c r="M676">
        <v>6170</v>
      </c>
      <c r="N676">
        <v>228</v>
      </c>
      <c r="O676" t="s">
        <v>253</v>
      </c>
      <c r="P676" t="s">
        <v>50</v>
      </c>
      <c r="Q676">
        <v>1982</v>
      </c>
      <c r="R676">
        <v>2023</v>
      </c>
      <c r="S676">
        <v>41</v>
      </c>
      <c r="U676">
        <v>0.28086314593980694</v>
      </c>
      <c r="V676">
        <v>0.11042889995311349</v>
      </c>
      <c r="W676">
        <v>0.80162074554294971</v>
      </c>
      <c r="X676">
        <v>0.93327654741624078</v>
      </c>
      <c r="Y676" t="s">
        <v>183</v>
      </c>
      <c r="Z676" t="s">
        <v>184</v>
      </c>
      <c r="AA676">
        <f t="shared" ref="AA676:AC680" si="227">+AE676*10</f>
        <v>1730</v>
      </c>
      <c r="AB676">
        <f t="shared" si="227"/>
        <v>0</v>
      </c>
      <c r="AC676">
        <f t="shared" si="227"/>
        <v>0</v>
      </c>
      <c r="AD676">
        <f t="shared" si="215"/>
        <v>1730</v>
      </c>
      <c r="AE676">
        <v>173</v>
      </c>
      <c r="AF676">
        <v>0</v>
      </c>
      <c r="AG676">
        <v>0</v>
      </c>
      <c r="AH676">
        <v>173</v>
      </c>
      <c r="AI676">
        <v>6.0707377280024897</v>
      </c>
      <c r="AJ676">
        <v>3.713572066704308</v>
      </c>
      <c r="AK676">
        <f t="shared" si="216"/>
        <v>17.6174731315221</v>
      </c>
      <c r="AL676">
        <f t="shared" si="217"/>
        <v>7.4558766874918243</v>
      </c>
      <c r="AM676" t="e">
        <f t="shared" si="224"/>
        <v>#NUM!</v>
      </c>
      <c r="AN676">
        <f t="shared" si="218"/>
        <v>7.4558766874918243</v>
      </c>
      <c r="AO676">
        <f t="shared" si="219"/>
        <v>1</v>
      </c>
      <c r="AP676">
        <f t="shared" si="220"/>
        <v>0</v>
      </c>
      <c r="AQ676">
        <f t="shared" si="221"/>
        <v>0</v>
      </c>
      <c r="AR676" t="e">
        <f>+MATCH(O676,'[1]Return t - CEO t - NO'!B465)</f>
        <v>#N/A</v>
      </c>
    </row>
    <row r="677" spans="1:44" x14ac:dyDescent="0.25">
      <c r="A677" t="s">
        <v>248</v>
      </c>
      <c r="B677">
        <v>2020</v>
      </c>
      <c r="C677">
        <v>44196</v>
      </c>
      <c r="D677">
        <v>363.01400000000001</v>
      </c>
      <c r="E677">
        <f>+D677</f>
        <v>363.01400000000001</v>
      </c>
      <c r="F677">
        <f t="shared" si="213"/>
        <v>363014</v>
      </c>
      <c r="G677">
        <f t="shared" si="214"/>
        <v>12.802196679996394</v>
      </c>
      <c r="H677">
        <v>210.154</v>
      </c>
      <c r="I677">
        <v>12.731</v>
      </c>
      <c r="J677">
        <v>50.121000000000002</v>
      </c>
      <c r="K677">
        <v>258.50700000000001</v>
      </c>
      <c r="L677">
        <v>0.10299999999999999</v>
      </c>
      <c r="M677">
        <v>618.87</v>
      </c>
      <c r="N677">
        <v>228</v>
      </c>
      <c r="O677" t="s">
        <v>249</v>
      </c>
      <c r="P677" t="s">
        <v>50</v>
      </c>
      <c r="Q677">
        <v>2008</v>
      </c>
      <c r="R677">
        <v>2023</v>
      </c>
      <c r="S677">
        <v>15</v>
      </c>
      <c r="U677">
        <v>0.23849653111527738</v>
      </c>
      <c r="V677">
        <v>0.13806905518795418</v>
      </c>
      <c r="W677">
        <v>8.0987929613650686E-2</v>
      </c>
      <c r="X677">
        <v>6.0579384641738919E-2</v>
      </c>
      <c r="Y677" t="s">
        <v>71</v>
      </c>
      <c r="Z677" t="s">
        <v>72</v>
      </c>
      <c r="AA677">
        <f t="shared" si="227"/>
        <v>1530</v>
      </c>
      <c r="AB677">
        <f t="shared" si="227"/>
        <v>0</v>
      </c>
      <c r="AC677">
        <f t="shared" si="227"/>
        <v>190</v>
      </c>
      <c r="AD677">
        <f t="shared" si="215"/>
        <v>1720</v>
      </c>
      <c r="AE677">
        <v>153</v>
      </c>
      <c r="AF677">
        <v>0</v>
      </c>
      <c r="AG677">
        <v>19</v>
      </c>
      <c r="AH677">
        <v>172</v>
      </c>
      <c r="AI677">
        <v>4.6347289882296359</v>
      </c>
      <c r="AJ677">
        <v>2.7080502011022101</v>
      </c>
      <c r="AK677">
        <f t="shared" si="216"/>
        <v>12.802196679996394</v>
      </c>
      <c r="AL677">
        <f t="shared" si="217"/>
        <v>7.4500795698074986</v>
      </c>
      <c r="AM677" t="e">
        <f t="shared" si="224"/>
        <v>#NUM!</v>
      </c>
      <c r="AN677">
        <f t="shared" si="218"/>
        <v>7.3330230143864812</v>
      </c>
      <c r="AO677">
        <f t="shared" si="219"/>
        <v>0.88953488372093026</v>
      </c>
      <c r="AP677">
        <f t="shared" si="220"/>
        <v>0</v>
      </c>
      <c r="AQ677">
        <f t="shared" si="221"/>
        <v>0.11046511627906977</v>
      </c>
      <c r="AR677" t="e">
        <f>+MATCH(O677,'[1]Return t - CEO t - NO'!B555)</f>
        <v>#N/A</v>
      </c>
    </row>
    <row r="678" spans="1:44" x14ac:dyDescent="0.25">
      <c r="A678" t="s">
        <v>248</v>
      </c>
      <c r="B678">
        <v>2019</v>
      </c>
      <c r="C678">
        <v>43830</v>
      </c>
      <c r="D678">
        <v>445.37799999999999</v>
      </c>
      <c r="E678">
        <f>+D678</f>
        <v>445.37799999999999</v>
      </c>
      <c r="F678">
        <f t="shared" si="213"/>
        <v>445378</v>
      </c>
      <c r="G678">
        <f t="shared" si="214"/>
        <v>13.006678638782168</v>
      </c>
      <c r="H678">
        <v>165.83099999999999</v>
      </c>
      <c r="I678">
        <v>84</v>
      </c>
      <c r="J678">
        <v>-16.321999999999999</v>
      </c>
      <c r="K678">
        <v>171.40600000000001</v>
      </c>
      <c r="L678">
        <v>9.5000000000000001E-2</v>
      </c>
      <c r="M678">
        <v>508.33699999999999</v>
      </c>
      <c r="N678">
        <v>228</v>
      </c>
      <c r="O678" t="s">
        <v>249</v>
      </c>
      <c r="P678" t="s">
        <v>50</v>
      </c>
      <c r="Q678">
        <v>2008</v>
      </c>
      <c r="R678">
        <v>2023</v>
      </c>
      <c r="S678">
        <v>15</v>
      </c>
      <c r="U678">
        <v>-9.8425505484499284E-2</v>
      </c>
      <c r="V678">
        <v>-3.6647521880290447E-2</v>
      </c>
      <c r="W678">
        <v>-3.2108620855849562E-2</v>
      </c>
      <c r="X678">
        <v>0.50653979050961528</v>
      </c>
      <c r="Y678" t="s">
        <v>71</v>
      </c>
      <c r="Z678" t="s">
        <v>72</v>
      </c>
      <c r="AA678">
        <f t="shared" si="227"/>
        <v>1520</v>
      </c>
      <c r="AB678">
        <f t="shared" si="227"/>
        <v>0</v>
      </c>
      <c r="AC678">
        <f t="shared" si="227"/>
        <v>90</v>
      </c>
      <c r="AD678">
        <f t="shared" si="215"/>
        <v>1610</v>
      </c>
      <c r="AE678">
        <v>152</v>
      </c>
      <c r="AF678">
        <v>0</v>
      </c>
      <c r="AG678">
        <v>9</v>
      </c>
      <c r="AH678">
        <v>161</v>
      </c>
      <c r="AI678">
        <v>4.5538768916005408</v>
      </c>
      <c r="AJ678">
        <v>2.7080502011022101</v>
      </c>
      <c r="AK678">
        <f t="shared" si="216"/>
        <v>13.006678638782168</v>
      </c>
      <c r="AL678">
        <f t="shared" si="217"/>
        <v>7.383989457978509</v>
      </c>
      <c r="AM678" t="e">
        <f t="shared" si="224"/>
        <v>#NUM!</v>
      </c>
      <c r="AN678">
        <f t="shared" si="218"/>
        <v>7.3264656138403224</v>
      </c>
      <c r="AO678">
        <f t="shared" si="219"/>
        <v>0.94409937888198758</v>
      </c>
      <c r="AP678">
        <f t="shared" si="220"/>
        <v>0</v>
      </c>
      <c r="AQ678">
        <f t="shared" si="221"/>
        <v>5.5900621118012424E-2</v>
      </c>
      <c r="AR678" t="e">
        <f>+MATCH(O678,'[1]Return t - CEO t - NO'!B556)</f>
        <v>#N/A</v>
      </c>
    </row>
    <row r="679" spans="1:44" x14ac:dyDescent="0.25">
      <c r="A679" t="s">
        <v>214</v>
      </c>
      <c r="B679">
        <v>2019</v>
      </c>
      <c r="C679">
        <v>43830</v>
      </c>
      <c r="D679">
        <v>225.73599999999999</v>
      </c>
      <c r="E679">
        <f>+D679</f>
        <v>225.73599999999999</v>
      </c>
      <c r="F679">
        <f t="shared" si="213"/>
        <v>225736</v>
      </c>
      <c r="G679">
        <f t="shared" si="214"/>
        <v>12.327121453852316</v>
      </c>
      <c r="H679">
        <v>22.541</v>
      </c>
      <c r="I679">
        <v>9.657</v>
      </c>
      <c r="J679">
        <v>5.1999999999999998E-2</v>
      </c>
      <c r="K679">
        <v>6.7119999999999997</v>
      </c>
      <c r="L679">
        <v>0.112</v>
      </c>
      <c r="M679">
        <v>360.87799999999999</v>
      </c>
      <c r="N679">
        <v>228</v>
      </c>
      <c r="O679" t="s">
        <v>215</v>
      </c>
      <c r="P679" t="s">
        <v>50</v>
      </c>
      <c r="Q679">
        <v>1646</v>
      </c>
      <c r="R679">
        <v>2023</v>
      </c>
      <c r="S679">
        <v>377</v>
      </c>
      <c r="U679">
        <v>2.306907413158245E-3</v>
      </c>
      <c r="V679">
        <v>2.3035758585250026E-4</v>
      </c>
      <c r="W679">
        <v>1.4409301758489017E-4</v>
      </c>
      <c r="X679">
        <v>0.42841932478594563</v>
      </c>
      <c r="Y679" t="s">
        <v>51</v>
      </c>
      <c r="Z679" t="s">
        <v>47</v>
      </c>
      <c r="AA679">
        <f t="shared" si="227"/>
        <v>1590</v>
      </c>
      <c r="AB679">
        <f t="shared" si="227"/>
        <v>0</v>
      </c>
      <c r="AC679">
        <f t="shared" si="227"/>
        <v>20</v>
      </c>
      <c r="AD679">
        <f t="shared" si="215"/>
        <v>1610</v>
      </c>
      <c r="AE679">
        <v>159</v>
      </c>
      <c r="AF679">
        <v>0</v>
      </c>
      <c r="AG679">
        <v>2</v>
      </c>
      <c r="AH679">
        <v>161</v>
      </c>
      <c r="AI679">
        <v>4.7184988712950942</v>
      </c>
      <c r="AJ679">
        <v>5.9322451874480109</v>
      </c>
      <c r="AK679">
        <f t="shared" si="216"/>
        <v>12.327121453852316</v>
      </c>
      <c r="AL679">
        <f t="shared" si="217"/>
        <v>7.383989457978509</v>
      </c>
      <c r="AM679" t="e">
        <f t="shared" si="224"/>
        <v>#NUM!</v>
      </c>
      <c r="AN679">
        <f t="shared" si="218"/>
        <v>7.3714892952142774</v>
      </c>
      <c r="AO679">
        <f t="shared" si="219"/>
        <v>0.98757763975155277</v>
      </c>
      <c r="AP679">
        <f t="shared" si="220"/>
        <v>0</v>
      </c>
      <c r="AQ679">
        <f t="shared" si="221"/>
        <v>1.2422360248447204E-2</v>
      </c>
      <c r="AR679" t="e">
        <f>+MATCH(O679,'[1]Return t - CEO t - NO'!B596)</f>
        <v>#N/A</v>
      </c>
    </row>
    <row r="680" spans="1:44" x14ac:dyDescent="0.25">
      <c r="A680" t="s">
        <v>250</v>
      </c>
      <c r="B680">
        <v>2019</v>
      </c>
      <c r="C680">
        <v>43830</v>
      </c>
      <c r="D680">
        <v>1760.4680000000001</v>
      </c>
      <c r="E680">
        <f>+D680</f>
        <v>1760.4680000000001</v>
      </c>
      <c r="F680">
        <f t="shared" si="213"/>
        <v>1760468</v>
      </c>
      <c r="G680">
        <f t="shared" si="214"/>
        <v>14.381090240757688</v>
      </c>
      <c r="H680">
        <v>-161.30500000000001</v>
      </c>
      <c r="I680">
        <v>64.521000000000001</v>
      </c>
      <c r="J680">
        <v>-214.29599999999999</v>
      </c>
      <c r="K680">
        <v>-161.881</v>
      </c>
      <c r="L680">
        <v>0.52600000000000002</v>
      </c>
      <c r="M680">
        <v>2236.2130000000002</v>
      </c>
      <c r="N680">
        <v>228</v>
      </c>
      <c r="O680" t="s">
        <v>251</v>
      </c>
      <c r="P680" t="s">
        <v>177</v>
      </c>
      <c r="Q680">
        <v>2000</v>
      </c>
      <c r="R680">
        <v>2023</v>
      </c>
      <c r="S680">
        <v>23</v>
      </c>
      <c r="U680">
        <v>1.3285143051982269</v>
      </c>
      <c r="V680">
        <v>-0.12172672266692719</v>
      </c>
      <c r="W680">
        <v>-9.5829869516007637E-2</v>
      </c>
      <c r="X680">
        <v>-0.39999380056414863</v>
      </c>
      <c r="Y680" t="s">
        <v>51</v>
      </c>
      <c r="Z680" t="s">
        <v>47</v>
      </c>
      <c r="AA680">
        <f t="shared" si="227"/>
        <v>1260</v>
      </c>
      <c r="AB680">
        <f t="shared" si="227"/>
        <v>0</v>
      </c>
      <c r="AC680">
        <f t="shared" si="227"/>
        <v>310</v>
      </c>
      <c r="AD680">
        <f t="shared" si="215"/>
        <v>1570</v>
      </c>
      <c r="AE680">
        <v>126</v>
      </c>
      <c r="AF680">
        <v>0</v>
      </c>
      <c r="AG680">
        <v>31</v>
      </c>
      <c r="AH680">
        <v>157</v>
      </c>
      <c r="AI680">
        <v>6.2653012127377101</v>
      </c>
      <c r="AJ680">
        <v>3.1354942159291497</v>
      </c>
      <c r="AK680">
        <f t="shared" si="216"/>
        <v>14.381090240757688</v>
      </c>
      <c r="AL680">
        <f t="shared" si="217"/>
        <v>7.3588308983423536</v>
      </c>
      <c r="AM680" t="e">
        <f t="shared" si="224"/>
        <v>#NUM!</v>
      </c>
      <c r="AN680">
        <f t="shared" si="218"/>
        <v>7.1388669999455239</v>
      </c>
      <c r="AO680">
        <f t="shared" si="219"/>
        <v>0.80254777070063699</v>
      </c>
      <c r="AP680">
        <f t="shared" si="220"/>
        <v>0</v>
      </c>
      <c r="AQ680">
        <f t="shared" si="221"/>
        <v>0.19745222929936307</v>
      </c>
      <c r="AR680" t="e">
        <f>+MATCH(O680,'[1]Return t - CEO t - NO'!B237)</f>
        <v>#N/A</v>
      </c>
    </row>
    <row r="681" spans="1:44" x14ac:dyDescent="0.25">
      <c r="A681" t="s">
        <v>117</v>
      </c>
      <c r="B681">
        <v>2015</v>
      </c>
      <c r="C681">
        <v>42369</v>
      </c>
      <c r="D681">
        <v>604.80499999999995</v>
      </c>
      <c r="E681">
        <f>+D681*[1]Valuta!$E$5</f>
        <v>5815.5629579999995</v>
      </c>
      <c r="F681">
        <f t="shared" si="213"/>
        <v>5815562.9579999996</v>
      </c>
      <c r="G681">
        <f t="shared" si="214"/>
        <v>15.576048150598943</v>
      </c>
      <c r="H681">
        <v>476.99200000000002</v>
      </c>
      <c r="I681">
        <v>5</v>
      </c>
      <c r="J681">
        <v>-51.206000000000003</v>
      </c>
      <c r="K681">
        <v>-50.37</v>
      </c>
      <c r="L681">
        <v>0.105</v>
      </c>
      <c r="M681">
        <v>4.4370000000000003</v>
      </c>
      <c r="N681">
        <v>228</v>
      </c>
      <c r="O681" t="s">
        <v>118</v>
      </c>
      <c r="P681" t="s">
        <v>119</v>
      </c>
      <c r="Q681">
        <v>2015</v>
      </c>
      <c r="R681">
        <v>2023</v>
      </c>
      <c r="S681">
        <v>8</v>
      </c>
      <c r="U681">
        <v>-0.10735190527304442</v>
      </c>
      <c r="V681">
        <v>-8.4665305346351319E-2</v>
      </c>
      <c r="W681">
        <v>-11.540680640072122</v>
      </c>
      <c r="X681">
        <v>1.0482356098215483E-2</v>
      </c>
      <c r="Y681" t="s">
        <v>92</v>
      </c>
      <c r="Z681" t="s">
        <v>84</v>
      </c>
      <c r="AA681">
        <f>+AE681*[1]Valuta!$E$5</f>
        <v>1538.4960000000001</v>
      </c>
      <c r="AB681">
        <f>+AF681*[1]Valuta!$E$5</f>
        <v>0</v>
      </c>
      <c r="AC681">
        <f>+AG681*[1]Valuta!$E$5</f>
        <v>0</v>
      </c>
      <c r="AD681">
        <f t="shared" si="215"/>
        <v>1538.4960000000001</v>
      </c>
      <c r="AE681">
        <v>160</v>
      </c>
      <c r="AF681">
        <v>0</v>
      </c>
      <c r="AG681">
        <v>0</v>
      </c>
      <c r="AH681">
        <v>160</v>
      </c>
      <c r="AI681">
        <v>4.6539603501575231</v>
      </c>
      <c r="AJ681">
        <v>2.0794415416798357</v>
      </c>
      <c r="AK681">
        <f t="shared" si="216"/>
        <v>15.576048150598943</v>
      </c>
      <c r="AL681">
        <f t="shared" si="217"/>
        <v>7.3385605948237149</v>
      </c>
      <c r="AM681" t="e">
        <f t="shared" si="224"/>
        <v>#NUM!</v>
      </c>
      <c r="AN681">
        <f t="shared" si="218"/>
        <v>7.3385605948237149</v>
      </c>
      <c r="AO681">
        <f t="shared" si="219"/>
        <v>1</v>
      </c>
      <c r="AP681">
        <f t="shared" si="220"/>
        <v>0</v>
      </c>
      <c r="AQ681">
        <f t="shared" si="221"/>
        <v>0</v>
      </c>
      <c r="AR681" t="e">
        <f>+MATCH(O681,'[1]Return t - CEO t - NO'!B97)</f>
        <v>#N/A</v>
      </c>
    </row>
    <row r="682" spans="1:44" x14ac:dyDescent="0.25">
      <c r="A682" t="s">
        <v>75</v>
      </c>
      <c r="B682">
        <v>2016</v>
      </c>
      <c r="C682">
        <v>42735</v>
      </c>
      <c r="D682">
        <v>1620</v>
      </c>
      <c r="E682">
        <f>+D682*[1]Valuta!$D$6</f>
        <v>14005.871999999999</v>
      </c>
      <c r="F682">
        <f t="shared" si="213"/>
        <v>14005872</v>
      </c>
      <c r="G682">
        <f t="shared" si="214"/>
        <v>16.454987228215387</v>
      </c>
      <c r="H682">
        <v>437</v>
      </c>
      <c r="I682">
        <v>530</v>
      </c>
      <c r="J682">
        <v>-25</v>
      </c>
      <c r="K682">
        <v>-24</v>
      </c>
      <c r="L682">
        <v>6.0000000000000001E-3</v>
      </c>
      <c r="M682">
        <v>11</v>
      </c>
      <c r="N682">
        <v>228</v>
      </c>
      <c r="O682" t="s">
        <v>76</v>
      </c>
      <c r="P682" t="s">
        <v>45</v>
      </c>
      <c r="Q682">
        <v>2005</v>
      </c>
      <c r="R682">
        <v>2023</v>
      </c>
      <c r="S682">
        <v>18</v>
      </c>
      <c r="U682">
        <v>-5.7208237986270026E-2</v>
      </c>
      <c r="V682">
        <v>-1.5432098765432098E-2</v>
      </c>
      <c r="W682">
        <v>-2.2727272727272729</v>
      </c>
      <c r="X682">
        <v>1.2128146453089246</v>
      </c>
      <c r="Y682" t="s">
        <v>71</v>
      </c>
      <c r="Z682" t="s">
        <v>72</v>
      </c>
      <c r="AA682" s="1">
        <f>+AE682*[1]Valuta!$D$6</f>
        <v>1495.6887999999999</v>
      </c>
      <c r="AB682" s="1">
        <f>+AF682*[1]Valuta!$D$6</f>
        <v>0</v>
      </c>
      <c r="AC682" s="1">
        <f>+AG682*[1]Valuta!$D$6</f>
        <v>0</v>
      </c>
      <c r="AD682" s="1">
        <f t="shared" si="215"/>
        <v>1495.6887999999999</v>
      </c>
      <c r="AE682">
        <v>173</v>
      </c>
      <c r="AF682">
        <v>0</v>
      </c>
      <c r="AG682">
        <v>0</v>
      </c>
      <c r="AH682">
        <v>173</v>
      </c>
      <c r="AI682">
        <v>1.791759469228055</v>
      </c>
      <c r="AJ682">
        <v>2.8903717578961645</v>
      </c>
      <c r="AK682">
        <f t="shared" si="216"/>
        <v>16.454987228215387</v>
      </c>
      <c r="AL682">
        <f t="shared" si="217"/>
        <v>7.3103421155045973</v>
      </c>
      <c r="AM682" t="e">
        <f t="shared" si="224"/>
        <v>#NUM!</v>
      </c>
      <c r="AN682">
        <f t="shared" si="218"/>
        <v>7.3103421155045973</v>
      </c>
      <c r="AO682">
        <f t="shared" si="219"/>
        <v>1</v>
      </c>
      <c r="AP682">
        <f t="shared" si="220"/>
        <v>0</v>
      </c>
      <c r="AQ682">
        <f t="shared" si="221"/>
        <v>0</v>
      </c>
      <c r="AR682" t="e">
        <f>+MATCH(O682,'[1]Return t - CEO t - NO'!B120)</f>
        <v>#N/A</v>
      </c>
    </row>
    <row r="683" spans="1:44" x14ac:dyDescent="0.25">
      <c r="A683" t="s">
        <v>199</v>
      </c>
      <c r="B683">
        <v>2019</v>
      </c>
      <c r="C683">
        <v>43830</v>
      </c>
      <c r="D683">
        <v>21309</v>
      </c>
      <c r="E683">
        <f>+D683</f>
        <v>21309</v>
      </c>
      <c r="F683">
        <f t="shared" si="213"/>
        <v>21309000</v>
      </c>
      <c r="G683">
        <f t="shared" si="214"/>
        <v>16.874640076648056</v>
      </c>
      <c r="H683">
        <v>3974</v>
      </c>
      <c r="I683">
        <v>3687</v>
      </c>
      <c r="J683">
        <v>677</v>
      </c>
      <c r="K683">
        <v>1549</v>
      </c>
      <c r="L683">
        <v>8.3089999999999993</v>
      </c>
      <c r="M683">
        <v>36569</v>
      </c>
      <c r="N683">
        <v>228</v>
      </c>
      <c r="O683" t="s">
        <v>200</v>
      </c>
      <c r="P683" t="s">
        <v>50</v>
      </c>
      <c r="Q683">
        <v>1936</v>
      </c>
      <c r="R683">
        <v>2023</v>
      </c>
      <c r="S683">
        <v>87</v>
      </c>
      <c r="U683">
        <v>0.17035732259687972</v>
      </c>
      <c r="V683">
        <v>3.1770613355859026E-2</v>
      </c>
      <c r="W683">
        <v>1.8512948125461455E-2</v>
      </c>
      <c r="X683">
        <v>0.92778057372924005</v>
      </c>
      <c r="Y683" t="s">
        <v>51</v>
      </c>
      <c r="Z683" t="s">
        <v>47</v>
      </c>
      <c r="AA683">
        <f>+AE683*10</f>
        <v>1400</v>
      </c>
      <c r="AB683">
        <f>+AF683*10</f>
        <v>0</v>
      </c>
      <c r="AC683">
        <f>+AG683*10</f>
        <v>50</v>
      </c>
      <c r="AD683">
        <f t="shared" si="215"/>
        <v>1450</v>
      </c>
      <c r="AE683">
        <v>140</v>
      </c>
      <c r="AF683">
        <v>0</v>
      </c>
      <c r="AG683">
        <v>5</v>
      </c>
      <c r="AH683">
        <v>145</v>
      </c>
      <c r="AI683">
        <v>9.0250945436649808</v>
      </c>
      <c r="AJ683">
        <v>4.4659081186545837</v>
      </c>
      <c r="AK683">
        <f t="shared" si="216"/>
        <v>16.874640076648056</v>
      </c>
      <c r="AL683">
        <f t="shared" si="217"/>
        <v>7.2793188354146201</v>
      </c>
      <c r="AM683" t="e">
        <f t="shared" si="224"/>
        <v>#NUM!</v>
      </c>
      <c r="AN683">
        <f t="shared" si="218"/>
        <v>7.2442275156033498</v>
      </c>
      <c r="AO683">
        <f t="shared" si="219"/>
        <v>0.96551724137931039</v>
      </c>
      <c r="AP683">
        <f t="shared" si="220"/>
        <v>0</v>
      </c>
      <c r="AQ683">
        <f t="shared" si="221"/>
        <v>3.4482758620689655E-2</v>
      </c>
      <c r="AR683" t="e">
        <f>+MATCH(O683,'[1]Return t - CEO t - NO'!B660)</f>
        <v>#N/A</v>
      </c>
    </row>
    <row r="684" spans="1:44" x14ac:dyDescent="0.25">
      <c r="A684" t="s">
        <v>206</v>
      </c>
      <c r="B684">
        <v>2019</v>
      </c>
      <c r="C684">
        <v>43830</v>
      </c>
      <c r="D684">
        <v>43.28</v>
      </c>
      <c r="E684">
        <f>+D684*[1]Valuta!$D$9</f>
        <v>381.62572800000004</v>
      </c>
      <c r="F684">
        <f t="shared" si="213"/>
        <v>381625.72800000006</v>
      </c>
      <c r="G684">
        <f t="shared" si="214"/>
        <v>12.852195637667197</v>
      </c>
      <c r="H684">
        <v>-8.5069999999999997</v>
      </c>
      <c r="I684">
        <v>39.042000000000002</v>
      </c>
      <c r="J684">
        <v>-3.61</v>
      </c>
      <c r="K684">
        <v>4.1950000000000003</v>
      </c>
      <c r="L684">
        <v>5.1999999999999998E-2</v>
      </c>
      <c r="M684">
        <v>17.071999999999999</v>
      </c>
      <c r="N684">
        <v>228</v>
      </c>
      <c r="O684" t="s">
        <v>207</v>
      </c>
      <c r="P684" t="s">
        <v>45</v>
      </c>
      <c r="Q684">
        <v>2005</v>
      </c>
      <c r="R684">
        <v>2023</v>
      </c>
      <c r="S684">
        <v>18</v>
      </c>
      <c r="U684">
        <v>0.42435641236628657</v>
      </c>
      <c r="V684">
        <v>-8.3410351201478744E-2</v>
      </c>
      <c r="W684">
        <v>-0.21145735707591379</v>
      </c>
      <c r="X684">
        <v>-4.5893969672034798</v>
      </c>
      <c r="Y684" t="s">
        <v>71</v>
      </c>
      <c r="Z684" t="s">
        <v>72</v>
      </c>
      <c r="AA684" s="1">
        <f>+AE684*[1]Valuta!$D$9</f>
        <v>1375.5456000000001</v>
      </c>
      <c r="AB684" s="1">
        <f>+AF684*[1]Valuta!$D$9</f>
        <v>0</v>
      </c>
      <c r="AC684" s="1">
        <f>+AG684*[1]Valuta!$D$9</f>
        <v>0</v>
      </c>
      <c r="AD684" s="1">
        <f t="shared" si="215"/>
        <v>1375.5456000000001</v>
      </c>
      <c r="AE684">
        <v>156</v>
      </c>
      <c r="AF684">
        <v>0</v>
      </c>
      <c r="AG684">
        <v>0</v>
      </c>
      <c r="AH684">
        <v>156</v>
      </c>
      <c r="AI684">
        <v>3.9512437185814275</v>
      </c>
      <c r="AJ684">
        <v>2.8903717578961645</v>
      </c>
      <c r="AK684">
        <f t="shared" si="216"/>
        <v>12.852195637667197</v>
      </c>
      <c r="AL684">
        <f t="shared" si="217"/>
        <v>7.2266057313963712</v>
      </c>
      <c r="AM684" t="e">
        <f t="shared" si="224"/>
        <v>#NUM!</v>
      </c>
      <c r="AN684">
        <f t="shared" si="218"/>
        <v>7.2266057313963712</v>
      </c>
      <c r="AO684">
        <f t="shared" si="219"/>
        <v>1</v>
      </c>
      <c r="AP684">
        <f t="shared" si="220"/>
        <v>0</v>
      </c>
      <c r="AQ684">
        <f t="shared" si="221"/>
        <v>0</v>
      </c>
      <c r="AR684" t="e">
        <f>+MATCH(O684,'[1]Return t - CEO t - NO'!B309)</f>
        <v>#N/A</v>
      </c>
    </row>
    <row r="685" spans="1:44" x14ac:dyDescent="0.25">
      <c r="A685" t="s">
        <v>206</v>
      </c>
      <c r="B685">
        <v>2018</v>
      </c>
      <c r="C685">
        <v>43465</v>
      </c>
      <c r="D685">
        <v>39.122999999999998</v>
      </c>
      <c r="E685">
        <f>+D685*[1]Valuta!$D$8</f>
        <v>340.02190530000001</v>
      </c>
      <c r="F685">
        <f t="shared" si="213"/>
        <v>340021.90530000004</v>
      </c>
      <c r="G685">
        <f t="shared" si="214"/>
        <v>12.736765321869933</v>
      </c>
      <c r="H685">
        <v>-13.826000000000001</v>
      </c>
      <c r="I685">
        <v>38.552999999999997</v>
      </c>
      <c r="J685">
        <v>-2.0299999999999998</v>
      </c>
      <c r="K685">
        <v>7.593</v>
      </c>
      <c r="L685">
        <v>4.9000000000000002E-2</v>
      </c>
      <c r="M685">
        <v>21.318000000000001</v>
      </c>
      <c r="N685">
        <v>228</v>
      </c>
      <c r="O685" t="s">
        <v>207</v>
      </c>
      <c r="P685" t="s">
        <v>45</v>
      </c>
      <c r="Q685">
        <v>2005</v>
      </c>
      <c r="R685">
        <v>2023</v>
      </c>
      <c r="S685">
        <v>18</v>
      </c>
      <c r="U685">
        <v>0.14682482279762765</v>
      </c>
      <c r="V685">
        <v>-5.188763642869923E-2</v>
      </c>
      <c r="W685">
        <v>-9.5224692747912551E-2</v>
      </c>
      <c r="X685">
        <v>-2.7884420656733688</v>
      </c>
      <c r="Y685" t="s">
        <v>71</v>
      </c>
      <c r="Z685" t="s">
        <v>72</v>
      </c>
      <c r="AA685" s="1">
        <f>+AE685*[1]Valuta!$D$8</f>
        <v>1355.8116</v>
      </c>
      <c r="AB685" s="1">
        <f>+AF685*[1]Valuta!$D$8</f>
        <v>0</v>
      </c>
      <c r="AC685" s="1">
        <f>+AG685*[1]Valuta!$D$8</f>
        <v>0</v>
      </c>
      <c r="AD685" s="1">
        <f t="shared" si="215"/>
        <v>1355.8116</v>
      </c>
      <c r="AE685">
        <v>156</v>
      </c>
      <c r="AF685">
        <v>0</v>
      </c>
      <c r="AG685">
        <v>0</v>
      </c>
      <c r="AH685">
        <v>156</v>
      </c>
      <c r="AI685">
        <v>3.8918202981106265</v>
      </c>
      <c r="AJ685">
        <v>2.8903717578961645</v>
      </c>
      <c r="AK685">
        <f t="shared" si="216"/>
        <v>12.736765321869933</v>
      </c>
      <c r="AL685">
        <f t="shared" si="217"/>
        <v>7.2121555207944583</v>
      </c>
      <c r="AM685" t="e">
        <f t="shared" si="224"/>
        <v>#NUM!</v>
      </c>
      <c r="AN685">
        <f t="shared" si="218"/>
        <v>7.2121555207944583</v>
      </c>
      <c r="AO685">
        <f t="shared" si="219"/>
        <v>1</v>
      </c>
      <c r="AP685">
        <f t="shared" si="220"/>
        <v>0</v>
      </c>
      <c r="AQ685">
        <f t="shared" si="221"/>
        <v>0</v>
      </c>
      <c r="AR685" t="e">
        <f>+MATCH(O685,'[1]Return t - CEO t - NO'!B310)</f>
        <v>#N/A</v>
      </c>
    </row>
    <row r="686" spans="1:44" x14ac:dyDescent="0.25">
      <c r="A686" s="3" t="s">
        <v>75</v>
      </c>
      <c r="B686" s="3">
        <v>2017</v>
      </c>
      <c r="C686">
        <v>43100</v>
      </c>
      <c r="D686">
        <v>1259</v>
      </c>
      <c r="E686">
        <f>+D686*[1]Valuta!$D$7</f>
        <v>10375.544899999999</v>
      </c>
      <c r="F686">
        <f t="shared" si="213"/>
        <v>10375544.899999999</v>
      </c>
      <c r="G686">
        <f t="shared" si="214"/>
        <v>16.154962143183813</v>
      </c>
      <c r="H686">
        <v>481</v>
      </c>
      <c r="I686">
        <v>1E-3</v>
      </c>
      <c r="J686">
        <v>-51</v>
      </c>
      <c r="K686">
        <v>-50</v>
      </c>
      <c r="L686">
        <v>8.0000000000000002E-3</v>
      </c>
      <c r="M686">
        <v>10</v>
      </c>
      <c r="N686">
        <v>228</v>
      </c>
      <c r="O686" s="3" t="s">
        <v>76</v>
      </c>
      <c r="P686" s="3" t="s">
        <v>45</v>
      </c>
      <c r="Q686">
        <v>2005</v>
      </c>
      <c r="R686">
        <v>2023</v>
      </c>
      <c r="S686">
        <v>18</v>
      </c>
      <c r="U686">
        <v>-0.10602910602910603</v>
      </c>
      <c r="V686">
        <v>-4.0508339952343132E-2</v>
      </c>
      <c r="W686">
        <v>-5.0999999999999996</v>
      </c>
      <c r="X686">
        <v>2.079002079002079E-6</v>
      </c>
      <c r="Y686" t="s">
        <v>71</v>
      </c>
      <c r="Z686" t="s">
        <v>72</v>
      </c>
      <c r="AA686" s="4">
        <f>+AE686*[1]Valuta!$D$7</f>
        <v>1260.8882999999998</v>
      </c>
      <c r="AB686" s="4">
        <f>+AF686*[1]Valuta!$C$7</f>
        <v>0</v>
      </c>
      <c r="AC686" s="4">
        <f>+AG686*[1]Valuta!$D$7</f>
        <v>90.65209999999999</v>
      </c>
      <c r="AD686" s="4">
        <f t="shared" si="215"/>
        <v>1351.5403999999999</v>
      </c>
      <c r="AE686" s="3">
        <v>153</v>
      </c>
      <c r="AF686" s="3">
        <v>0</v>
      </c>
      <c r="AG686" s="3">
        <v>11</v>
      </c>
      <c r="AH686" s="3">
        <v>164</v>
      </c>
      <c r="AI686" s="3">
        <v>2.0794415416798357</v>
      </c>
      <c r="AJ686" s="3">
        <v>2.8903717578961645</v>
      </c>
      <c r="AK686" s="3">
        <f t="shared" si="216"/>
        <v>16.154962143183813</v>
      </c>
      <c r="AL686" s="3">
        <f t="shared" si="217"/>
        <v>7.2090002579815256</v>
      </c>
      <c r="AM686" s="3" t="e">
        <f t="shared" si="224"/>
        <v>#NUM!</v>
      </c>
      <c r="AN686" s="3">
        <f t="shared" si="218"/>
        <v>7.139571751549763</v>
      </c>
      <c r="AO686" s="3">
        <f t="shared" si="219"/>
        <v>0.93292682926829262</v>
      </c>
      <c r="AP686" s="3">
        <f t="shared" si="220"/>
        <v>0</v>
      </c>
      <c r="AQ686" s="3">
        <f t="shared" si="221"/>
        <v>6.7073170731707321E-2</v>
      </c>
      <c r="AR686" s="3" t="e">
        <f>+MATCH(O686,'[1]Return t - CEO t - NO'!B119)</f>
        <v>#N/A</v>
      </c>
    </row>
    <row r="687" spans="1:44" x14ac:dyDescent="0.25">
      <c r="A687" t="s">
        <v>248</v>
      </c>
      <c r="B687">
        <v>2017</v>
      </c>
      <c r="C687">
        <v>43100</v>
      </c>
      <c r="D687">
        <v>389.16399999999999</v>
      </c>
      <c r="E687">
        <f>+D687</f>
        <v>389.16399999999999</v>
      </c>
      <c r="F687">
        <f t="shared" si="213"/>
        <v>389164</v>
      </c>
      <c r="G687">
        <f t="shared" si="214"/>
        <v>12.871756127585209</v>
      </c>
      <c r="H687">
        <v>218.077</v>
      </c>
      <c r="I687">
        <v>42.918999999999997</v>
      </c>
      <c r="J687">
        <v>0.98399999999999999</v>
      </c>
      <c r="K687">
        <v>26.702999999999999</v>
      </c>
      <c r="L687">
        <v>0.1</v>
      </c>
      <c r="M687">
        <v>360.15499999999997</v>
      </c>
      <c r="N687">
        <v>228</v>
      </c>
      <c r="O687" t="s">
        <v>249</v>
      </c>
      <c r="P687" t="s">
        <v>50</v>
      </c>
      <c r="Q687">
        <v>2008</v>
      </c>
      <c r="R687">
        <v>2023</v>
      </c>
      <c r="S687">
        <v>15</v>
      </c>
      <c r="U687">
        <v>4.5121677205757597E-3</v>
      </c>
      <c r="V687">
        <v>2.5284969832769732E-3</v>
      </c>
      <c r="W687">
        <v>2.732156987963516E-3</v>
      </c>
      <c r="X687">
        <v>0.19680663251970634</v>
      </c>
      <c r="Y687" t="s">
        <v>71</v>
      </c>
      <c r="Z687" t="s">
        <v>72</v>
      </c>
      <c r="AA687">
        <f>+AE687*10</f>
        <v>1250</v>
      </c>
      <c r="AB687">
        <f>+AF687*10</f>
        <v>0</v>
      </c>
      <c r="AC687">
        <f>+AG687*10</f>
        <v>100</v>
      </c>
      <c r="AD687">
        <f t="shared" si="215"/>
        <v>1350</v>
      </c>
      <c r="AE687">
        <v>125</v>
      </c>
      <c r="AF687">
        <v>0</v>
      </c>
      <c r="AG687">
        <v>10</v>
      </c>
      <c r="AH687">
        <v>135</v>
      </c>
      <c r="AI687">
        <v>4.6051701859880918</v>
      </c>
      <c r="AJ687">
        <v>2.7080502011022101</v>
      </c>
      <c r="AK687">
        <f t="shared" si="216"/>
        <v>12.871756127585209</v>
      </c>
      <c r="AL687">
        <f t="shared" si="217"/>
        <v>7.2078598714324755</v>
      </c>
      <c r="AM687" t="e">
        <f t="shared" si="224"/>
        <v>#NUM!</v>
      </c>
      <c r="AN687">
        <f t="shared" si="218"/>
        <v>7.1308988302963465</v>
      </c>
      <c r="AO687">
        <f t="shared" si="219"/>
        <v>0.92592592592592593</v>
      </c>
      <c r="AP687">
        <f t="shared" si="220"/>
        <v>0</v>
      </c>
      <c r="AQ687">
        <f t="shared" si="221"/>
        <v>7.407407407407407E-2</v>
      </c>
      <c r="AR687" t="e">
        <f>+MATCH(O687,'[1]Return t - CEO t - NO'!B558)</f>
        <v>#N/A</v>
      </c>
    </row>
    <row r="688" spans="1:44" x14ac:dyDescent="0.25">
      <c r="A688" t="s">
        <v>242</v>
      </c>
      <c r="B688">
        <v>2019</v>
      </c>
      <c r="C688">
        <v>43830</v>
      </c>
      <c r="D688">
        <v>77.608000000000004</v>
      </c>
      <c r="E688">
        <f>+D688*[1]Valuta!$D$9</f>
        <v>684.31630080000014</v>
      </c>
      <c r="F688">
        <f t="shared" si="213"/>
        <v>684316.30080000008</v>
      </c>
      <c r="G688">
        <f t="shared" si="214"/>
        <v>13.436175517787953</v>
      </c>
      <c r="H688">
        <v>45.14</v>
      </c>
      <c r="I688">
        <v>12.763999999999999</v>
      </c>
      <c r="J688">
        <v>-5.7549999999999999</v>
      </c>
      <c r="K688">
        <v>-1.827</v>
      </c>
      <c r="L688">
        <v>3.6999999999999998E-2</v>
      </c>
      <c r="M688">
        <v>77.247</v>
      </c>
      <c r="N688">
        <v>228</v>
      </c>
      <c r="O688" t="s">
        <v>243</v>
      </c>
      <c r="P688" t="s">
        <v>45</v>
      </c>
      <c r="Q688">
        <v>1990</v>
      </c>
      <c r="R688">
        <v>2023</v>
      </c>
      <c r="S688">
        <v>33</v>
      </c>
      <c r="T688">
        <v>38660</v>
      </c>
      <c r="U688">
        <v>-0.12749224634470535</v>
      </c>
      <c r="V688">
        <v>-7.4154726316874545E-2</v>
      </c>
      <c r="W688">
        <v>-7.4501275130425773E-2</v>
      </c>
      <c r="X688">
        <v>0.2827647319450598</v>
      </c>
      <c r="Y688" t="s">
        <v>128</v>
      </c>
      <c r="Z688" t="s">
        <v>129</v>
      </c>
      <c r="AA688" s="1">
        <f>+AE688*[1]Valuta!$D$9</f>
        <v>1216.8288</v>
      </c>
      <c r="AB688" s="1">
        <f>+AF688*[1]Valuta!$D$9</f>
        <v>0</v>
      </c>
      <c r="AC688" s="1">
        <f>+AG688*[1]Valuta!$D$9</f>
        <v>96.993600000000001</v>
      </c>
      <c r="AD688" s="1">
        <f t="shared" si="215"/>
        <v>1313.8224</v>
      </c>
      <c r="AE688">
        <v>138</v>
      </c>
      <c r="AF688">
        <v>0</v>
      </c>
      <c r="AG688">
        <v>11</v>
      </c>
      <c r="AH688">
        <v>149</v>
      </c>
      <c r="AI688">
        <v>3.6109179126442243</v>
      </c>
      <c r="AJ688">
        <v>3.4965075614664802</v>
      </c>
      <c r="AK688">
        <f t="shared" si="216"/>
        <v>13.436175517787953</v>
      </c>
      <c r="AL688">
        <f t="shared" si="217"/>
        <v>7.1806960300922933</v>
      </c>
      <c r="AM688" t="e">
        <f t="shared" si="224"/>
        <v>#NUM!</v>
      </c>
      <c r="AN688">
        <f t="shared" si="218"/>
        <v>7.1040034093040383</v>
      </c>
      <c r="AO688">
        <f t="shared" si="219"/>
        <v>0.9261744966442953</v>
      </c>
      <c r="AP688">
        <f t="shared" si="220"/>
        <v>0</v>
      </c>
      <c r="AQ688">
        <f t="shared" si="221"/>
        <v>7.3825503355704702E-2</v>
      </c>
      <c r="AR688">
        <f>+MATCH(O688,'[1]Return t - CEO t - NO'!B77)</f>
        <v>1</v>
      </c>
    </row>
    <row r="689" spans="1:44" x14ac:dyDescent="0.25">
      <c r="A689" t="s">
        <v>248</v>
      </c>
      <c r="B689">
        <v>2015</v>
      </c>
      <c r="C689">
        <v>42369</v>
      </c>
      <c r="D689">
        <v>339.25299999999999</v>
      </c>
      <c r="E689">
        <f>+D689</f>
        <v>339.25299999999999</v>
      </c>
      <c r="F689">
        <f t="shared" si="213"/>
        <v>339253</v>
      </c>
      <c r="G689">
        <f t="shared" si="214"/>
        <v>12.734501420694125</v>
      </c>
      <c r="H689">
        <v>157.44399999999999</v>
      </c>
      <c r="I689">
        <v>94.600999999999999</v>
      </c>
      <c r="J689">
        <v>11.358000000000001</v>
      </c>
      <c r="K689">
        <v>34.387999999999998</v>
      </c>
      <c r="L689">
        <v>6.3E-2</v>
      </c>
      <c r="M689">
        <v>634.36900000000003</v>
      </c>
      <c r="N689">
        <v>228</v>
      </c>
      <c r="O689" t="s">
        <v>249</v>
      </c>
      <c r="P689" t="s">
        <v>50</v>
      </c>
      <c r="Q689">
        <v>2008</v>
      </c>
      <c r="R689">
        <v>2023</v>
      </c>
      <c r="S689">
        <v>15</v>
      </c>
      <c r="U689">
        <v>7.213993546911919E-2</v>
      </c>
      <c r="V689">
        <v>3.3479438649031849E-2</v>
      </c>
      <c r="W689">
        <v>1.7904405795365157E-2</v>
      </c>
      <c r="X689">
        <v>0.60085490714158685</v>
      </c>
      <c r="Y689" t="s">
        <v>71</v>
      </c>
      <c r="Z689" t="s">
        <v>72</v>
      </c>
      <c r="AA689">
        <f t="shared" ref="AA689:AC690" si="228">+AE689*10</f>
        <v>1210</v>
      </c>
      <c r="AB689">
        <f t="shared" si="228"/>
        <v>0</v>
      </c>
      <c r="AC689">
        <f t="shared" si="228"/>
        <v>100</v>
      </c>
      <c r="AD689">
        <f t="shared" si="215"/>
        <v>1310</v>
      </c>
      <c r="AE689">
        <v>121</v>
      </c>
      <c r="AF689">
        <v>0</v>
      </c>
      <c r="AG689">
        <v>10</v>
      </c>
      <c r="AH689">
        <v>131</v>
      </c>
      <c r="AI689">
        <v>4.1431347263915326</v>
      </c>
      <c r="AJ689">
        <v>2.7080502011022101</v>
      </c>
      <c r="AK689">
        <f t="shared" si="216"/>
        <v>12.734501420694125</v>
      </c>
      <c r="AL689">
        <f t="shared" si="217"/>
        <v>7.1777824161951971</v>
      </c>
      <c r="AM689" t="e">
        <f t="shared" si="224"/>
        <v>#NUM!</v>
      </c>
      <c r="AN689">
        <f t="shared" si="218"/>
        <v>7.0983756385907864</v>
      </c>
      <c r="AO689">
        <f t="shared" si="219"/>
        <v>0.92366412213740456</v>
      </c>
      <c r="AP689">
        <f t="shared" si="220"/>
        <v>0</v>
      </c>
      <c r="AQ689">
        <f t="shared" si="221"/>
        <v>7.6335877862595422E-2</v>
      </c>
      <c r="AR689" t="e">
        <f>+MATCH(O689,'[1]Return t - CEO t - NO'!B560)</f>
        <v>#N/A</v>
      </c>
    </row>
    <row r="690" spans="1:44" x14ac:dyDescent="0.25">
      <c r="A690" t="s">
        <v>248</v>
      </c>
      <c r="B690">
        <v>2016</v>
      </c>
      <c r="C690">
        <v>42735</v>
      </c>
      <c r="D690">
        <v>298.58999999999997</v>
      </c>
      <c r="E690">
        <f>+D690</f>
        <v>298.58999999999997</v>
      </c>
      <c r="F690">
        <f t="shared" si="213"/>
        <v>298590</v>
      </c>
      <c r="G690">
        <f t="shared" si="214"/>
        <v>12.60682667390822</v>
      </c>
      <c r="H690">
        <v>162.94900000000001</v>
      </c>
      <c r="I690">
        <v>64.227000000000004</v>
      </c>
      <c r="J690">
        <v>-14.28</v>
      </c>
      <c r="K690">
        <v>10.534000000000001</v>
      </c>
      <c r="L690">
        <v>8.7999999999999995E-2</v>
      </c>
      <c r="M690">
        <v>327.49299999999999</v>
      </c>
      <c r="N690">
        <v>228</v>
      </c>
      <c r="O690" t="s">
        <v>249</v>
      </c>
      <c r="P690" t="s">
        <v>50</v>
      </c>
      <c r="Q690">
        <v>2008</v>
      </c>
      <c r="R690">
        <v>2023</v>
      </c>
      <c r="S690">
        <v>15</v>
      </c>
      <c r="U690">
        <v>-8.7634781434682008E-2</v>
      </c>
      <c r="V690">
        <v>-4.7824776449311768E-2</v>
      </c>
      <c r="W690">
        <v>-4.3603985428696188E-2</v>
      </c>
      <c r="X690">
        <v>0.39415399910401411</v>
      </c>
      <c r="Y690" t="s">
        <v>71</v>
      </c>
      <c r="Z690" t="s">
        <v>72</v>
      </c>
      <c r="AA690">
        <f t="shared" si="228"/>
        <v>1210</v>
      </c>
      <c r="AB690">
        <f t="shared" si="228"/>
        <v>0</v>
      </c>
      <c r="AC690">
        <f t="shared" si="228"/>
        <v>70</v>
      </c>
      <c r="AD690">
        <f t="shared" si="215"/>
        <v>1280</v>
      </c>
      <c r="AE690">
        <v>121</v>
      </c>
      <c r="AF690">
        <v>0</v>
      </c>
      <c r="AG690">
        <v>7</v>
      </c>
      <c r="AH690">
        <v>128</v>
      </c>
      <c r="AI690">
        <v>4.4773368144782069</v>
      </c>
      <c r="AJ690">
        <v>2.7080502011022101</v>
      </c>
      <c r="AK690">
        <f t="shared" si="216"/>
        <v>12.60682667390822</v>
      </c>
      <c r="AL690">
        <f t="shared" si="217"/>
        <v>7.1546153569136628</v>
      </c>
      <c r="AM690" t="e">
        <f t="shared" si="224"/>
        <v>#NUM!</v>
      </c>
      <c r="AN690">
        <f t="shared" si="218"/>
        <v>7.0983756385907864</v>
      </c>
      <c r="AO690">
        <f t="shared" si="219"/>
        <v>0.9453125</v>
      </c>
      <c r="AP690">
        <f t="shared" si="220"/>
        <v>0</v>
      </c>
      <c r="AQ690">
        <f t="shared" si="221"/>
        <v>5.46875E-2</v>
      </c>
      <c r="AR690" t="e">
        <f>+MATCH(O690,'[1]Return t - CEO t - NO'!B559)</f>
        <v>#N/A</v>
      </c>
    </row>
    <row r="691" spans="1:44" x14ac:dyDescent="0.25">
      <c r="A691" t="s">
        <v>206</v>
      </c>
      <c r="B691">
        <v>2022</v>
      </c>
      <c r="C691">
        <v>44926</v>
      </c>
      <c r="D691">
        <v>34.118000000000002</v>
      </c>
      <c r="E691">
        <f>+D691*[1]Valuta!$D$12</f>
        <v>337.99337880000002</v>
      </c>
      <c r="F691">
        <f t="shared" si="213"/>
        <v>337993.37880000001</v>
      </c>
      <c r="G691">
        <f t="shared" si="214"/>
        <v>12.73078158492417</v>
      </c>
      <c r="H691">
        <v>-2.976</v>
      </c>
      <c r="I691">
        <v>21.509</v>
      </c>
      <c r="J691">
        <v>2.6779999999999999</v>
      </c>
      <c r="K691">
        <v>6.2220000000000004</v>
      </c>
      <c r="L691">
        <v>6.2E-2</v>
      </c>
      <c r="M691">
        <v>18.998999999999999</v>
      </c>
      <c r="N691">
        <v>228</v>
      </c>
      <c r="O691" t="s">
        <v>207</v>
      </c>
      <c r="P691" t="s">
        <v>45</v>
      </c>
      <c r="Q691">
        <v>2005</v>
      </c>
      <c r="R691">
        <v>2023</v>
      </c>
      <c r="S691">
        <v>18</v>
      </c>
      <c r="U691">
        <v>-0.8998655913978495</v>
      </c>
      <c r="V691">
        <v>7.849229145905387E-2</v>
      </c>
      <c r="W691">
        <v>0.14095478709405759</v>
      </c>
      <c r="X691">
        <v>-7.227486559139785</v>
      </c>
      <c r="Y691" t="s">
        <v>71</v>
      </c>
      <c r="Z691" t="s">
        <v>72</v>
      </c>
      <c r="AA691" s="1">
        <f>+AE691*[1]Valuta!$D$12</f>
        <v>1248.2315999999998</v>
      </c>
      <c r="AB691" s="1">
        <f>+AF691*[1]Valuta!$D$12</f>
        <v>0</v>
      </c>
      <c r="AC691" s="1">
        <f>+AG691*[1]Valuta!$D$12</f>
        <v>0</v>
      </c>
      <c r="AD691" s="1">
        <f t="shared" si="215"/>
        <v>1248.2315999999998</v>
      </c>
      <c r="AE691">
        <v>126</v>
      </c>
      <c r="AF691">
        <v>0</v>
      </c>
      <c r="AG691">
        <v>0</v>
      </c>
      <c r="AH691">
        <v>126</v>
      </c>
      <c r="AI691">
        <v>4.1271343850450917</v>
      </c>
      <c r="AJ691">
        <v>2.8903717578961645</v>
      </c>
      <c r="AK691">
        <f t="shared" si="216"/>
        <v>12.73078158492417</v>
      </c>
      <c r="AL691">
        <f t="shared" si="217"/>
        <v>7.1294831086351822</v>
      </c>
      <c r="AM691" t="e">
        <f t="shared" si="224"/>
        <v>#NUM!</v>
      </c>
      <c r="AN691">
        <f t="shared" si="218"/>
        <v>7.1294831086351822</v>
      </c>
      <c r="AO691">
        <f t="shared" si="219"/>
        <v>1</v>
      </c>
      <c r="AP691">
        <f t="shared" si="220"/>
        <v>0</v>
      </c>
      <c r="AQ691">
        <f t="shared" si="221"/>
        <v>0</v>
      </c>
      <c r="AR691" t="e">
        <f>+MATCH(O691,'[1]Return t - CEO t - NO'!B306)</f>
        <v>#N/A</v>
      </c>
    </row>
    <row r="692" spans="1:44" x14ac:dyDescent="0.25">
      <c r="A692" t="s">
        <v>206</v>
      </c>
      <c r="B692">
        <v>2020</v>
      </c>
      <c r="C692">
        <v>44196</v>
      </c>
      <c r="D692">
        <v>35.078000000000003</v>
      </c>
      <c r="E692">
        <f>+D692*[1]Valuta!$D$10</f>
        <v>299.47842500000002</v>
      </c>
      <c r="F692">
        <f t="shared" si="213"/>
        <v>299478.42499999999</v>
      </c>
      <c r="G692">
        <f t="shared" si="214"/>
        <v>12.609797657214992</v>
      </c>
      <c r="H692">
        <v>-6.0270000000000001</v>
      </c>
      <c r="I692">
        <v>23.321999999999999</v>
      </c>
      <c r="J692">
        <v>-7.532</v>
      </c>
      <c r="K692">
        <v>-0.437</v>
      </c>
      <c r="L692">
        <v>5.2999999999999999E-2</v>
      </c>
      <c r="M692">
        <v>8.9499999999999993</v>
      </c>
      <c r="N692">
        <v>228</v>
      </c>
      <c r="O692" t="s">
        <v>207</v>
      </c>
      <c r="P692" t="s">
        <v>45</v>
      </c>
      <c r="Q692">
        <v>2005</v>
      </c>
      <c r="R692">
        <v>2023</v>
      </c>
      <c r="S692">
        <v>18</v>
      </c>
      <c r="U692">
        <v>1.2497096399535423</v>
      </c>
      <c r="V692">
        <v>-0.21472147784936427</v>
      </c>
      <c r="W692">
        <v>-0.84156424581005596</v>
      </c>
      <c r="X692">
        <v>-3.8695868591338973</v>
      </c>
      <c r="Y692" t="s">
        <v>71</v>
      </c>
      <c r="Z692" t="s">
        <v>72</v>
      </c>
      <c r="AA692" s="1">
        <f>+AE692*[1]Valuta!$D$10</f>
        <v>1101.3374999999999</v>
      </c>
      <c r="AB692" s="1">
        <f>+AF692*[1]Valuta!$D$10</f>
        <v>0</v>
      </c>
      <c r="AC692" s="1">
        <f>+AG692*[1]Valuta!$D$10</f>
        <v>0</v>
      </c>
      <c r="AD692" s="1">
        <f t="shared" si="215"/>
        <v>1101.3374999999999</v>
      </c>
      <c r="AE692">
        <v>129</v>
      </c>
      <c r="AF692">
        <v>0</v>
      </c>
      <c r="AG692">
        <v>0</v>
      </c>
      <c r="AH692">
        <v>129</v>
      </c>
      <c r="AI692">
        <v>3.970291913552122</v>
      </c>
      <c r="AJ692">
        <v>2.8903717578961645</v>
      </c>
      <c r="AK692">
        <f t="shared" si="216"/>
        <v>12.609797657214992</v>
      </c>
      <c r="AL692">
        <f t="shared" si="217"/>
        <v>7.0042806292585809</v>
      </c>
      <c r="AM692" t="e">
        <f t="shared" si="224"/>
        <v>#NUM!</v>
      </c>
      <c r="AN692">
        <f t="shared" si="218"/>
        <v>7.0042806292585809</v>
      </c>
      <c r="AO692">
        <f t="shared" si="219"/>
        <v>1</v>
      </c>
      <c r="AP692">
        <f t="shared" si="220"/>
        <v>0</v>
      </c>
      <c r="AQ692">
        <f t="shared" si="221"/>
        <v>0</v>
      </c>
      <c r="AR692" t="e">
        <f>+MATCH(O692,'[1]Return t - CEO t - NO'!B308)</f>
        <v>#N/A</v>
      </c>
    </row>
    <row r="693" spans="1:44" x14ac:dyDescent="0.25">
      <c r="A693" t="s">
        <v>206</v>
      </c>
      <c r="B693">
        <v>2021</v>
      </c>
      <c r="C693">
        <v>44561</v>
      </c>
      <c r="D693">
        <v>37.012999999999998</v>
      </c>
      <c r="E693">
        <f>+D693*[1]Valuta!$D$11</f>
        <v>327.05797189999998</v>
      </c>
      <c r="F693">
        <f t="shared" si="213"/>
        <v>327057.9719</v>
      </c>
      <c r="G693">
        <f t="shared" si="214"/>
        <v>12.697892718264281</v>
      </c>
      <c r="H693">
        <v>-4.2030000000000003</v>
      </c>
      <c r="I693">
        <v>24.8</v>
      </c>
      <c r="J693">
        <v>0.29299999999999998</v>
      </c>
      <c r="K693">
        <v>4.8019999999999996</v>
      </c>
      <c r="L693">
        <v>5.0999999999999997E-2</v>
      </c>
      <c r="M693">
        <v>12.662000000000001</v>
      </c>
      <c r="N693">
        <v>228</v>
      </c>
      <c r="O693" t="s">
        <v>207</v>
      </c>
      <c r="P693" t="s">
        <v>45</v>
      </c>
      <c r="Q693">
        <v>2005</v>
      </c>
      <c r="R693">
        <v>2023</v>
      </c>
      <c r="S693">
        <v>18</v>
      </c>
      <c r="U693">
        <v>-6.9712110397335228E-2</v>
      </c>
      <c r="V693">
        <v>7.916137573285062E-3</v>
      </c>
      <c r="W693">
        <v>2.3140104248933816E-2</v>
      </c>
      <c r="X693">
        <v>-5.9005472281703542</v>
      </c>
      <c r="Y693" t="s">
        <v>71</v>
      </c>
      <c r="Z693" t="s">
        <v>72</v>
      </c>
      <c r="AA693" s="1">
        <f>+AE693*[1]Valuta!$D$11</f>
        <v>1086.8649</v>
      </c>
      <c r="AB693" s="1">
        <f>+AF693*[1]Valuta!$D$11</f>
        <v>0</v>
      </c>
      <c r="AC693" s="1">
        <f>+AG693*[1]Valuta!$D$11</f>
        <v>0</v>
      </c>
      <c r="AD693" s="1">
        <f t="shared" si="215"/>
        <v>1086.8649</v>
      </c>
      <c r="AE693">
        <v>123</v>
      </c>
      <c r="AF693">
        <v>0</v>
      </c>
      <c r="AG693">
        <v>0</v>
      </c>
      <c r="AH693">
        <v>123</v>
      </c>
      <c r="AI693">
        <v>3.9318256327243257</v>
      </c>
      <c r="AJ693">
        <v>2.8903717578961645</v>
      </c>
      <c r="AK693">
        <f t="shared" si="216"/>
        <v>12.697892718264281</v>
      </c>
      <c r="AL693">
        <f t="shared" si="217"/>
        <v>6.9910525923684181</v>
      </c>
      <c r="AM693" t="e">
        <f t="shared" si="224"/>
        <v>#NUM!</v>
      </c>
      <c r="AN693">
        <f t="shared" si="218"/>
        <v>6.9910525923684181</v>
      </c>
      <c r="AO693">
        <f t="shared" si="219"/>
        <v>1</v>
      </c>
      <c r="AP693">
        <f t="shared" si="220"/>
        <v>0</v>
      </c>
      <c r="AQ693">
        <f t="shared" si="221"/>
        <v>0</v>
      </c>
      <c r="AR693" t="e">
        <f>+MATCH(O693,'[1]Return t - CEO t - NO'!B307)</f>
        <v>#N/A</v>
      </c>
    </row>
    <row r="694" spans="1:44" x14ac:dyDescent="0.25">
      <c r="A694" t="s">
        <v>206</v>
      </c>
      <c r="B694">
        <v>2017</v>
      </c>
      <c r="C694">
        <v>43100</v>
      </c>
      <c r="D694">
        <v>44.613999999999997</v>
      </c>
      <c r="E694">
        <f>+D694*[1]Valuta!$D$7</f>
        <v>367.66843539999996</v>
      </c>
      <c r="F694">
        <f t="shared" si="213"/>
        <v>367668.43539999996</v>
      </c>
      <c r="G694">
        <f t="shared" si="214"/>
        <v>12.814936820254054</v>
      </c>
      <c r="H694">
        <v>-6.6539999999999999</v>
      </c>
      <c r="I694">
        <v>38.234999999999999</v>
      </c>
      <c r="J694">
        <v>-1.194</v>
      </c>
      <c r="K694">
        <v>4.7789999999999999</v>
      </c>
      <c r="L694">
        <v>4.2999999999999997E-2</v>
      </c>
      <c r="M694">
        <v>16.602</v>
      </c>
      <c r="N694">
        <v>228</v>
      </c>
      <c r="O694" t="s">
        <v>207</v>
      </c>
      <c r="P694" t="s">
        <v>45</v>
      </c>
      <c r="Q694">
        <v>2005</v>
      </c>
      <c r="R694">
        <v>2023</v>
      </c>
      <c r="S694">
        <v>18</v>
      </c>
      <c r="U694">
        <v>0.17944093778178538</v>
      </c>
      <c r="V694">
        <v>-2.6762899538261532E-2</v>
      </c>
      <c r="W694">
        <v>-7.1919045898084566E-2</v>
      </c>
      <c r="X694">
        <v>-5.7461677186654647</v>
      </c>
      <c r="Y694" t="s">
        <v>71</v>
      </c>
      <c r="Z694" t="s">
        <v>72</v>
      </c>
      <c r="AA694" s="1">
        <f>+AE694*[1]Valuta!$D$7</f>
        <v>1071.3429999999998</v>
      </c>
      <c r="AB694" s="1">
        <f>+AF694*[1]Valuta!$D$7</f>
        <v>0</v>
      </c>
      <c r="AC694" s="1">
        <f>+AG694*[1]Valuta!$D$7</f>
        <v>0</v>
      </c>
      <c r="AD694" s="1">
        <f t="shared" si="215"/>
        <v>1071.3429999999998</v>
      </c>
      <c r="AE694">
        <v>130</v>
      </c>
      <c r="AF694">
        <v>0</v>
      </c>
      <c r="AG694">
        <v>0</v>
      </c>
      <c r="AH694">
        <v>130</v>
      </c>
      <c r="AI694">
        <v>3.7612001156935624</v>
      </c>
      <c r="AJ694">
        <v>2.8903717578961645</v>
      </c>
      <c r="AK694">
        <f t="shared" si="216"/>
        <v>12.814936820254054</v>
      </c>
      <c r="AL694">
        <f t="shared" si="217"/>
        <v>6.9766682806129099</v>
      </c>
      <c r="AM694" t="e">
        <f t="shared" si="224"/>
        <v>#NUM!</v>
      </c>
      <c r="AN694">
        <f t="shared" si="218"/>
        <v>6.9766682806129099</v>
      </c>
      <c r="AO694">
        <f t="shared" si="219"/>
        <v>1</v>
      </c>
      <c r="AP694">
        <f t="shared" si="220"/>
        <v>0</v>
      </c>
      <c r="AQ694">
        <f t="shared" si="221"/>
        <v>0</v>
      </c>
      <c r="AR694" t="e">
        <f>+MATCH(O694,'[1]Return t - CEO t - NO'!B311)</f>
        <v>#N/A</v>
      </c>
    </row>
    <row r="695" spans="1:44" x14ac:dyDescent="0.25">
      <c r="A695" t="s">
        <v>197</v>
      </c>
      <c r="B695">
        <v>2016</v>
      </c>
      <c r="C695">
        <v>42735</v>
      </c>
      <c r="D695">
        <v>2175.2260000000001</v>
      </c>
      <c r="E695">
        <f>+D695</f>
        <v>2175.2260000000001</v>
      </c>
      <c r="F695">
        <f t="shared" si="213"/>
        <v>2175226</v>
      </c>
      <c r="G695">
        <f t="shared" si="214"/>
        <v>14.592643125152831</v>
      </c>
      <c r="H695">
        <v>471.93700000000001</v>
      </c>
      <c r="I695">
        <v>271.75</v>
      </c>
      <c r="J695">
        <v>87.635000000000005</v>
      </c>
      <c r="K695">
        <v>124.79900000000001</v>
      </c>
      <c r="L695">
        <v>1.0129999999999999</v>
      </c>
      <c r="M695">
        <v>3086.7060000000001</v>
      </c>
      <c r="N695">
        <v>228</v>
      </c>
      <c r="O695" t="s">
        <v>198</v>
      </c>
      <c r="P695" t="s">
        <v>50</v>
      </c>
      <c r="Q695">
        <v>1966</v>
      </c>
      <c r="R695">
        <v>2023</v>
      </c>
      <c r="S695">
        <v>57</v>
      </c>
      <c r="U695">
        <v>0.18569215806347034</v>
      </c>
      <c r="V695">
        <v>4.0287767799759656E-2</v>
      </c>
      <c r="W695">
        <v>2.8391106895182115E-2</v>
      </c>
      <c r="X695">
        <v>0.57581838253834727</v>
      </c>
      <c r="Y695" t="s">
        <v>51</v>
      </c>
      <c r="Z695" t="s">
        <v>47</v>
      </c>
      <c r="AA695">
        <f t="shared" ref="AA695:AC697" si="229">+AE695*10</f>
        <v>990</v>
      </c>
      <c r="AB695">
        <f t="shared" si="229"/>
        <v>80</v>
      </c>
      <c r="AC695">
        <f t="shared" si="229"/>
        <v>0</v>
      </c>
      <c r="AD695">
        <f t="shared" si="215"/>
        <v>1070</v>
      </c>
      <c r="AE695">
        <v>99</v>
      </c>
      <c r="AF695">
        <v>8</v>
      </c>
      <c r="AG695">
        <v>0</v>
      </c>
      <c r="AH695">
        <v>107</v>
      </c>
      <c r="AI695">
        <v>6.9206715042486833</v>
      </c>
      <c r="AJ695">
        <v>4.0430512678345503</v>
      </c>
      <c r="AK695">
        <f t="shared" si="216"/>
        <v>14.592643125152831</v>
      </c>
      <c r="AL695">
        <f t="shared" si="217"/>
        <v>6.9754139274559517</v>
      </c>
      <c r="AM695">
        <f t="shared" si="224"/>
        <v>4.3820266346738812</v>
      </c>
      <c r="AN695">
        <f t="shared" si="218"/>
        <v>6.8977049431286357</v>
      </c>
      <c r="AO695">
        <f t="shared" si="219"/>
        <v>0.92523364485981308</v>
      </c>
      <c r="AP695">
        <f t="shared" si="220"/>
        <v>7.476635514018691E-2</v>
      </c>
      <c r="AQ695">
        <f t="shared" si="221"/>
        <v>0</v>
      </c>
      <c r="AR695" t="e">
        <f>+MATCH(O695,'[1]Return t - CEO t - NO'!B400)</f>
        <v>#N/A</v>
      </c>
    </row>
    <row r="696" spans="1:44" x14ac:dyDescent="0.25">
      <c r="A696" t="s">
        <v>48</v>
      </c>
      <c r="B696">
        <v>2015</v>
      </c>
      <c r="C696">
        <v>42369</v>
      </c>
      <c r="D696">
        <v>1361.251</v>
      </c>
      <c r="E696">
        <f>+D696</f>
        <v>1361.251</v>
      </c>
      <c r="F696">
        <f t="shared" si="213"/>
        <v>1361251</v>
      </c>
      <c r="G696">
        <f t="shared" si="214"/>
        <v>14.123914687847954</v>
      </c>
      <c r="H696">
        <v>729.00300000000004</v>
      </c>
      <c r="I696">
        <v>162.08799999999999</v>
      </c>
      <c r="J696">
        <v>45.542000000000002</v>
      </c>
      <c r="K696">
        <v>71.885999999999996</v>
      </c>
      <c r="L696">
        <v>0.66100000000000003</v>
      </c>
      <c r="M696">
        <v>911.24199999999996</v>
      </c>
      <c r="N696">
        <v>228</v>
      </c>
      <c r="O696" t="s">
        <v>49</v>
      </c>
      <c r="P696" t="s">
        <v>50</v>
      </c>
      <c r="Q696">
        <v>1995</v>
      </c>
      <c r="R696">
        <v>2023</v>
      </c>
      <c r="S696">
        <v>28</v>
      </c>
      <c r="U696">
        <v>6.2471622201829072E-2</v>
      </c>
      <c r="V696">
        <v>3.3455990114975125E-2</v>
      </c>
      <c r="W696">
        <v>4.9977942193182495E-2</v>
      </c>
      <c r="X696">
        <v>0.22234202054038185</v>
      </c>
      <c r="Y696" t="s">
        <v>51</v>
      </c>
      <c r="Z696" t="s">
        <v>47</v>
      </c>
      <c r="AA696">
        <f t="shared" si="229"/>
        <v>790</v>
      </c>
      <c r="AB696">
        <f t="shared" si="229"/>
        <v>0</v>
      </c>
      <c r="AC696">
        <f t="shared" si="229"/>
        <v>80</v>
      </c>
      <c r="AD696">
        <f t="shared" si="215"/>
        <v>870</v>
      </c>
      <c r="AE696">
        <v>79</v>
      </c>
      <c r="AF696">
        <v>0</v>
      </c>
      <c r="AG696">
        <v>8</v>
      </c>
      <c r="AH696">
        <v>87</v>
      </c>
      <c r="AI696">
        <v>6.4937538398516859</v>
      </c>
      <c r="AJ696">
        <v>3.3322045101752038</v>
      </c>
      <c r="AK696">
        <f t="shared" si="216"/>
        <v>14.123914687847954</v>
      </c>
      <c r="AL696">
        <f t="shared" si="217"/>
        <v>6.7684932116486296</v>
      </c>
      <c r="AM696" t="e">
        <f t="shared" si="224"/>
        <v>#NUM!</v>
      </c>
      <c r="AN696">
        <f t="shared" si="218"/>
        <v>6.6720329454610674</v>
      </c>
      <c r="AO696">
        <f t="shared" si="219"/>
        <v>0.90804597701149425</v>
      </c>
      <c r="AP696">
        <f t="shared" si="220"/>
        <v>0</v>
      </c>
      <c r="AQ696">
        <f t="shared" si="221"/>
        <v>9.1954022988505746E-2</v>
      </c>
      <c r="AR696" t="e">
        <f>+MATCH(O696,'[1]Return t - CEO t - NO'!B441)</f>
        <v>#N/A</v>
      </c>
    </row>
    <row r="697" spans="1:44" x14ac:dyDescent="0.25">
      <c r="A697" t="s">
        <v>73</v>
      </c>
      <c r="B697">
        <v>2015</v>
      </c>
      <c r="C697">
        <v>42369</v>
      </c>
      <c r="D697">
        <v>31634.113000000001</v>
      </c>
      <c r="E697">
        <f>+D697</f>
        <v>31634.113000000001</v>
      </c>
      <c r="F697">
        <f t="shared" si="213"/>
        <v>31634113</v>
      </c>
      <c r="G697">
        <f t="shared" si="214"/>
        <v>17.269746621605155</v>
      </c>
      <c r="H697">
        <v>2965.3119999999999</v>
      </c>
      <c r="I697">
        <v>16543.404999999999</v>
      </c>
      <c r="J697">
        <v>-191.32300000000001</v>
      </c>
      <c r="K697">
        <v>941.96400000000006</v>
      </c>
      <c r="L697">
        <v>4.5759999999999996</v>
      </c>
      <c r="M697">
        <v>22483.544000000002</v>
      </c>
      <c r="N697">
        <v>228</v>
      </c>
      <c r="O697" t="s">
        <v>74</v>
      </c>
      <c r="P697" t="s">
        <v>50</v>
      </c>
      <c r="Q697">
        <v>1993</v>
      </c>
      <c r="R697">
        <v>2023</v>
      </c>
      <c r="S697">
        <v>30</v>
      </c>
      <c r="U697">
        <v>-6.4520360757991072E-2</v>
      </c>
      <c r="V697">
        <v>-6.0479963512806573E-3</v>
      </c>
      <c r="W697">
        <v>-8.5094680802990843E-3</v>
      </c>
      <c r="X697">
        <v>5.5789761751883109</v>
      </c>
      <c r="Y697" t="s">
        <v>46</v>
      </c>
      <c r="Z697" t="s">
        <v>47</v>
      </c>
      <c r="AA697">
        <f t="shared" si="229"/>
        <v>0</v>
      </c>
      <c r="AB697">
        <f t="shared" si="229"/>
        <v>0</v>
      </c>
      <c r="AC697">
        <f t="shared" si="229"/>
        <v>0</v>
      </c>
      <c r="AD697">
        <f t="shared" si="215"/>
        <v>0</v>
      </c>
      <c r="AE697">
        <v>0</v>
      </c>
      <c r="AF697">
        <v>0</v>
      </c>
      <c r="AG697">
        <v>0</v>
      </c>
      <c r="AH697">
        <v>0</v>
      </c>
      <c r="AI697">
        <v>8.428580533059634</v>
      </c>
      <c r="AJ697">
        <v>3.4011973816621555</v>
      </c>
      <c r="AK697">
        <f t="shared" si="216"/>
        <v>17.269746621605155</v>
      </c>
      <c r="AL697" t="e">
        <f t="shared" si="217"/>
        <v>#NUM!</v>
      </c>
      <c r="AM697" t="e">
        <f t="shared" si="224"/>
        <v>#NUM!</v>
      </c>
      <c r="AN697" t="e">
        <f t="shared" si="218"/>
        <v>#NUM!</v>
      </c>
      <c r="AO697" t="e">
        <f t="shared" si="219"/>
        <v>#DIV/0!</v>
      </c>
      <c r="AP697" t="e">
        <f t="shared" si="220"/>
        <v>#DIV/0!</v>
      </c>
      <c r="AQ697" t="e">
        <f t="shared" si="221"/>
        <v>#DIV/0!</v>
      </c>
      <c r="AR697" t="e">
        <f>+MATCH(O697,'[1]Return t - CEO t - NO'!B433)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14F2-378F-4254-9DDB-B697A6829F5E}">
  <sheetPr>
    <tabColor theme="5" tint="0.79998168889431442"/>
  </sheetPr>
  <dimension ref="A1:V656"/>
  <sheetViews>
    <sheetView workbookViewId="0"/>
  </sheetViews>
  <sheetFormatPr defaultRowHeight="15" x14ac:dyDescent="0.25"/>
  <sheetData>
    <row r="1" spans="1:22" x14ac:dyDescent="0.25">
      <c r="A1" t="s">
        <v>1</v>
      </c>
      <c r="B1" t="s">
        <v>14</v>
      </c>
      <c r="C1" t="s">
        <v>18</v>
      </c>
      <c r="E1" t="s">
        <v>254</v>
      </c>
      <c r="F1" t="s">
        <v>20</v>
      </c>
      <c r="G1" t="s">
        <v>21</v>
      </c>
      <c r="H1" t="s">
        <v>22</v>
      </c>
      <c r="I1" t="s">
        <v>23</v>
      </c>
      <c r="J1" t="s">
        <v>25</v>
      </c>
      <c r="K1" t="s">
        <v>255</v>
      </c>
      <c r="L1" t="s">
        <v>256</v>
      </c>
      <c r="M1" t="s">
        <v>34</v>
      </c>
      <c r="N1" t="s">
        <v>35</v>
      </c>
      <c r="O1" t="s">
        <v>257</v>
      </c>
      <c r="P1" s="2" t="s">
        <v>36</v>
      </c>
      <c r="Q1" s="2" t="s">
        <v>37</v>
      </c>
      <c r="R1" s="2" t="s">
        <v>38</v>
      </c>
      <c r="S1" s="2" t="s">
        <v>39</v>
      </c>
      <c r="T1" s="2" t="s">
        <v>40</v>
      </c>
      <c r="U1" s="2" t="s">
        <v>41</v>
      </c>
      <c r="V1" s="2" t="s">
        <v>42</v>
      </c>
    </row>
    <row r="2" spans="1:22" x14ac:dyDescent="0.25">
      <c r="A2">
        <v>2021</v>
      </c>
      <c r="B2" t="s">
        <v>91</v>
      </c>
      <c r="C2">
        <f t="shared" ref="C2:C65" si="0">+A2-D2</f>
        <v>20</v>
      </c>
      <c r="D2">
        <f>+VLOOKUP(B2,[1]Rådata!$O$2:$R$697,3,)</f>
        <v>2001</v>
      </c>
      <c r="E2" t="str">
        <f>+VLOOKUP(B2,[1]Rådata!$O$2:$Q$697,2,)</f>
        <v>NOK</v>
      </c>
      <c r="F2">
        <v>0.87565760531982728</v>
      </c>
      <c r="G2">
        <v>0.25709302497140496</v>
      </c>
      <c r="H2">
        <v>0.36177155193392302</v>
      </c>
      <c r="I2">
        <v>0.37168602342582507</v>
      </c>
      <c r="J2" t="s">
        <v>84</v>
      </c>
      <c r="K2">
        <v>14.893289668501058</v>
      </c>
      <c r="L2">
        <v>15.234864624840318</v>
      </c>
      <c r="M2">
        <v>5.7620513827801769</v>
      </c>
      <c r="N2">
        <f t="shared" ref="N2:N65" si="1">+LN(C2)</f>
        <v>2.9957322735539909</v>
      </c>
      <c r="O2" t="s">
        <v>258</v>
      </c>
      <c r="P2">
        <v>15.234864624840318</v>
      </c>
      <c r="Q2">
        <v>9.9213274706644583</v>
      </c>
      <c r="R2">
        <v>9.2183085416253601</v>
      </c>
      <c r="S2">
        <v>9.2143323932457211</v>
      </c>
      <c r="T2">
        <v>0.49312377210216107</v>
      </c>
      <c r="U2">
        <v>0.49508840864440079</v>
      </c>
      <c r="V2">
        <v>1.1787819253438114E-2</v>
      </c>
    </row>
    <row r="3" spans="1:22" x14ac:dyDescent="0.25">
      <c r="A3">
        <v>2019</v>
      </c>
      <c r="B3" t="s">
        <v>91</v>
      </c>
      <c r="C3">
        <f t="shared" si="0"/>
        <v>18</v>
      </c>
      <c r="D3">
        <f>+VLOOKUP(B3,[1]Rådata!$O$2:$R$697,3,)</f>
        <v>2001</v>
      </c>
      <c r="E3" t="str">
        <f>+VLOOKUP(B3,[1]Rådata!$O$2:$Q$697,2,)</f>
        <v>NOK</v>
      </c>
      <c r="F3">
        <v>0.52478244638211291</v>
      </c>
      <c r="G3">
        <v>0.15968562528206762</v>
      </c>
      <c r="H3">
        <v>0.26383505598621876</v>
      </c>
      <c r="I3">
        <v>5.6639183671106964E-2</v>
      </c>
      <c r="J3" t="s">
        <v>84</v>
      </c>
      <c r="K3">
        <v>14.133690797141842</v>
      </c>
      <c r="L3">
        <v>14.635807876683346</v>
      </c>
      <c r="M3">
        <v>5.6167710976665717</v>
      </c>
      <c r="N3">
        <f t="shared" si="1"/>
        <v>2.8903717578961645</v>
      </c>
      <c r="O3" t="s">
        <v>258</v>
      </c>
      <c r="P3">
        <v>14.635807876683346</v>
      </c>
      <c r="Q3">
        <v>9.5266099012798762</v>
      </c>
      <c r="R3">
        <v>8.7978506489310533</v>
      </c>
      <c r="S3">
        <v>8.8334627207199308</v>
      </c>
      <c r="T3">
        <v>0.5</v>
      </c>
      <c r="U3">
        <v>0.48250728862973763</v>
      </c>
      <c r="V3">
        <v>1.7492711370262391E-2</v>
      </c>
    </row>
    <row r="4" spans="1:22" x14ac:dyDescent="0.25">
      <c r="A4">
        <v>2020</v>
      </c>
      <c r="B4" t="s">
        <v>91</v>
      </c>
      <c r="C4">
        <f t="shared" si="0"/>
        <v>19</v>
      </c>
      <c r="D4">
        <f>+VLOOKUP(B4,[1]Rådata!$O$2:$R$697,3,)</f>
        <v>2001</v>
      </c>
      <c r="E4" t="str">
        <f>+VLOOKUP(B4,[1]Rådata!$O$2:$Q$697,2,)</f>
        <v>NOK</v>
      </c>
      <c r="F4">
        <v>0.7400662696157615</v>
      </c>
      <c r="G4">
        <v>0.19064479930746189</v>
      </c>
      <c r="H4">
        <v>0.33885679631293353</v>
      </c>
      <c r="I4">
        <v>0.2413437831404012</v>
      </c>
      <c r="J4" t="s">
        <v>84</v>
      </c>
      <c r="K4">
        <v>14.484538186703155</v>
      </c>
      <c r="L4">
        <v>15.059703767892133</v>
      </c>
      <c r="M4">
        <v>5.6903594543240601</v>
      </c>
      <c r="N4">
        <f t="shared" si="1"/>
        <v>2.9444389791664403</v>
      </c>
      <c r="O4" t="s">
        <v>258</v>
      </c>
      <c r="P4">
        <v>15.059703767892133</v>
      </c>
      <c r="Q4">
        <v>9.4517166915514519</v>
      </c>
      <c r="R4">
        <v>8.7514744871409036</v>
      </c>
      <c r="S4">
        <v>8.7258320565275653</v>
      </c>
      <c r="T4">
        <v>0.48389630793401411</v>
      </c>
      <c r="U4">
        <v>0.49646504320502749</v>
      </c>
      <c r="V4">
        <v>1.9638648860958365E-2</v>
      </c>
    </row>
    <row r="5" spans="1:22" x14ac:dyDescent="0.25">
      <c r="A5">
        <v>2022</v>
      </c>
      <c r="B5" t="s">
        <v>91</v>
      </c>
      <c r="C5">
        <f t="shared" si="0"/>
        <v>21</v>
      </c>
      <c r="D5">
        <f>+VLOOKUP(B5,[1]Rådata!$O$2:$R$697,3,)</f>
        <v>2001</v>
      </c>
      <c r="E5" t="str">
        <f>+VLOOKUP(B5,[1]Rådata!$O$2:$Q$697,2,)</f>
        <v>NOK</v>
      </c>
      <c r="F5">
        <v>0.43501780965744624</v>
      </c>
      <c r="G5">
        <v>0.1131779961415461</v>
      </c>
      <c r="H5">
        <v>0.2531386021079895</v>
      </c>
      <c r="I5">
        <v>0.42424762783212805</v>
      </c>
      <c r="J5" t="s">
        <v>84</v>
      </c>
      <c r="K5">
        <v>14.37589005420026</v>
      </c>
      <c r="L5">
        <v>15.180865460840485</v>
      </c>
      <c r="M5">
        <v>5.8348107370626048</v>
      </c>
      <c r="N5">
        <f t="shared" si="1"/>
        <v>3.044522437723423</v>
      </c>
      <c r="O5" t="s">
        <v>258</v>
      </c>
      <c r="P5">
        <v>15.180865460840485</v>
      </c>
      <c r="Q5">
        <v>9.2252289844699327</v>
      </c>
      <c r="R5">
        <v>6.0161571596983539</v>
      </c>
      <c r="S5">
        <v>9.1621999966482477</v>
      </c>
      <c r="T5">
        <v>0.93891625615763552</v>
      </c>
      <c r="U5">
        <v>4.0394088669950742E-2</v>
      </c>
      <c r="V5">
        <v>2.0689655172413793E-2</v>
      </c>
    </row>
    <row r="6" spans="1:22" x14ac:dyDescent="0.25">
      <c r="A6">
        <v>2015</v>
      </c>
      <c r="B6" t="s">
        <v>91</v>
      </c>
      <c r="C6">
        <f t="shared" si="0"/>
        <v>14</v>
      </c>
      <c r="D6">
        <f>+VLOOKUP(B6,[1]Rådata!$O$2:$R$697,3,)</f>
        <v>2001</v>
      </c>
      <c r="E6" t="str">
        <f>+VLOOKUP(B6,[1]Rådata!$O$2:$Q$697,2,)</f>
        <v>NOK</v>
      </c>
      <c r="F6">
        <v>0.35685469927845276</v>
      </c>
      <c r="G6">
        <v>0.14768394540621796</v>
      </c>
      <c r="H6">
        <v>0.26459316311599251</v>
      </c>
      <c r="I6">
        <v>1.7141133207111837E-2</v>
      </c>
      <c r="J6" t="s">
        <v>84</v>
      </c>
      <c r="K6">
        <v>14.11236022927187</v>
      </c>
      <c r="L6">
        <v>14.695479155743067</v>
      </c>
      <c r="M6">
        <v>5.5093883366279774</v>
      </c>
      <c r="N6">
        <f t="shared" si="1"/>
        <v>2.6390573296152584</v>
      </c>
      <c r="O6" t="s">
        <v>258</v>
      </c>
      <c r="P6">
        <v>14.695479155743067</v>
      </c>
      <c r="Q6">
        <v>9.1071996130566699</v>
      </c>
      <c r="R6">
        <v>8.6125033712205621</v>
      </c>
      <c r="S6">
        <v>8.1373958300566507</v>
      </c>
      <c r="T6">
        <v>0.37915742793791574</v>
      </c>
      <c r="U6">
        <v>0.6097560975609756</v>
      </c>
      <c r="V6">
        <v>1.1086474501108648E-2</v>
      </c>
    </row>
    <row r="7" spans="1:22" x14ac:dyDescent="0.25">
      <c r="A7">
        <v>2016</v>
      </c>
      <c r="B7" t="s">
        <v>91</v>
      </c>
      <c r="C7">
        <f t="shared" si="0"/>
        <v>15</v>
      </c>
      <c r="D7">
        <f>+VLOOKUP(B7,[1]Rådata!$O$2:$R$697,3,)</f>
        <v>2001</v>
      </c>
      <c r="E7" t="str">
        <f>+VLOOKUP(B7,[1]Rådata!$O$2:$Q$697,2,)</f>
        <v>NOK</v>
      </c>
      <c r="F7">
        <v>0.34061904582509955</v>
      </c>
      <c r="G7">
        <v>0.10604690077364705</v>
      </c>
      <c r="H7">
        <v>0.23411754643800695</v>
      </c>
      <c r="I7">
        <v>1.9170944825169157E-2</v>
      </c>
      <c r="J7" t="s">
        <v>84</v>
      </c>
      <c r="K7">
        <v>14.058018209062979</v>
      </c>
      <c r="L7">
        <v>14.849960077113552</v>
      </c>
      <c r="M7">
        <v>5.521460917862246</v>
      </c>
      <c r="N7">
        <f t="shared" si="1"/>
        <v>2.7080502011022101</v>
      </c>
      <c r="O7" t="s">
        <v>258</v>
      </c>
      <c r="P7">
        <v>14.849960077113552</v>
      </c>
      <c r="Q7">
        <v>9.0583540149783008</v>
      </c>
      <c r="R7">
        <v>8.5171931914162382</v>
      </c>
      <c r="S7">
        <v>8.1605182474775049</v>
      </c>
      <c r="T7">
        <v>0.40745052386495928</v>
      </c>
      <c r="U7">
        <v>0.58207217694994184</v>
      </c>
      <c r="V7">
        <v>1.0477299185098952E-2</v>
      </c>
    </row>
    <row r="8" spans="1:22" x14ac:dyDescent="0.25">
      <c r="A8">
        <v>2017</v>
      </c>
      <c r="B8" t="s">
        <v>91</v>
      </c>
      <c r="C8">
        <f t="shared" si="0"/>
        <v>16</v>
      </c>
      <c r="D8">
        <f>+VLOOKUP(B8,[1]Rådata!$O$2:$R$697,3,)</f>
        <v>2001</v>
      </c>
      <c r="E8" t="str">
        <f>+VLOOKUP(B8,[1]Rådata!$O$2:$Q$697,2,)</f>
        <v>NOK</v>
      </c>
      <c r="F8">
        <v>0.41150406352346208</v>
      </c>
      <c r="G8">
        <v>0.17278908699472156</v>
      </c>
      <c r="H8">
        <v>0.26623438363069457</v>
      </c>
      <c r="I8">
        <v>1.6532848758549261E-2</v>
      </c>
      <c r="J8" t="s">
        <v>84</v>
      </c>
      <c r="K8">
        <v>14.097083004603824</v>
      </c>
      <c r="L8">
        <v>14.529388366467121</v>
      </c>
      <c r="M8">
        <v>5.5529595849216173</v>
      </c>
      <c r="N8">
        <f t="shared" si="1"/>
        <v>2.7725887222397811</v>
      </c>
      <c r="O8" t="s">
        <v>258</v>
      </c>
      <c r="P8">
        <v>14.529388366467121</v>
      </c>
      <c r="Q8">
        <v>8.9669941133444535</v>
      </c>
      <c r="R8">
        <v>8.4658998970286863</v>
      </c>
      <c r="S8">
        <v>8.0063675676502459</v>
      </c>
      <c r="T8">
        <v>0.38265306122448978</v>
      </c>
      <c r="U8">
        <v>0.60586734693877553</v>
      </c>
      <c r="V8">
        <v>1.1479591836734694E-2</v>
      </c>
    </row>
    <row r="9" spans="1:22" x14ac:dyDescent="0.25">
      <c r="A9">
        <v>2018</v>
      </c>
      <c r="B9" t="s">
        <v>91</v>
      </c>
      <c r="C9">
        <f t="shared" si="0"/>
        <v>17</v>
      </c>
      <c r="D9">
        <f>+VLOOKUP(B9,[1]Rådata!$O$2:$R$697,3,)</f>
        <v>2001</v>
      </c>
      <c r="E9" t="str">
        <f>+VLOOKUP(B9,[1]Rådata!$O$2:$Q$697,2,)</f>
        <v>NOK</v>
      </c>
      <c r="F9">
        <v>0.41923484568943181</v>
      </c>
      <c r="G9">
        <v>9.9785327525017703E-2</v>
      </c>
      <c r="H9">
        <v>0.227736309814729</v>
      </c>
      <c r="I9">
        <v>4.7105744545547328E-2</v>
      </c>
      <c r="J9" t="s">
        <v>84</v>
      </c>
      <c r="K9">
        <v>13.974555811228509</v>
      </c>
      <c r="L9">
        <v>14.799723081257195</v>
      </c>
      <c r="M9">
        <v>5.602118820879701</v>
      </c>
      <c r="N9">
        <f t="shared" si="1"/>
        <v>2.8332133440562162</v>
      </c>
      <c r="O9" t="s">
        <v>258</v>
      </c>
      <c r="P9">
        <v>14.799723081257195</v>
      </c>
      <c r="Q9">
        <v>8.8378263640077037</v>
      </c>
      <c r="R9">
        <v>8.1016777474545716</v>
      </c>
      <c r="S9">
        <v>8.1605182474775049</v>
      </c>
      <c r="T9">
        <v>0.5079825834542816</v>
      </c>
      <c r="U9">
        <v>0.47895500725689405</v>
      </c>
      <c r="V9">
        <v>1.3062409288824383E-2</v>
      </c>
    </row>
    <row r="10" spans="1:22" x14ac:dyDescent="0.25">
      <c r="A10">
        <v>2022</v>
      </c>
      <c r="B10" t="s">
        <v>227</v>
      </c>
      <c r="C10">
        <f t="shared" si="0"/>
        <v>8</v>
      </c>
      <c r="D10">
        <f>+VLOOKUP(B10,[1]Rådata!$O$2:$R$697,3,)</f>
        <v>2014</v>
      </c>
      <c r="E10" t="str">
        <f>+VLOOKUP(B10,[1]Rådata!$O$2:$Q$697,2,)</f>
        <v>USD</v>
      </c>
      <c r="F10">
        <v>0.18735898219718475</v>
      </c>
      <c r="G10">
        <v>0.10140394554393042</v>
      </c>
      <c r="H10">
        <v>7.6660095177400439E-2</v>
      </c>
      <c r="I10">
        <v>0.10076131417674716</v>
      </c>
      <c r="J10" t="s">
        <v>72</v>
      </c>
      <c r="K10">
        <v>12.031105975127563</v>
      </c>
      <c r="L10">
        <v>11.751375275541784</v>
      </c>
      <c r="M10">
        <v>6.9343972099285578</v>
      </c>
      <c r="N10">
        <f t="shared" si="1"/>
        <v>2.0794415416798357</v>
      </c>
      <c r="O10" t="s">
        <v>259</v>
      </c>
      <c r="P10">
        <v>14.044576477225489</v>
      </c>
      <c r="Q10">
        <v>8.4265992446803537</v>
      </c>
      <c r="R10">
        <v>3.6794955628035955</v>
      </c>
      <c r="S10">
        <v>7.9936447750743911</v>
      </c>
      <c r="T10">
        <v>0.64859002169197399</v>
      </c>
      <c r="U10">
        <v>8.6767895878524948E-3</v>
      </c>
      <c r="V10">
        <v>0.34273318872017355</v>
      </c>
    </row>
    <row r="11" spans="1:22" x14ac:dyDescent="0.25">
      <c r="A11">
        <v>2021</v>
      </c>
      <c r="B11" t="s">
        <v>227</v>
      </c>
      <c r="C11">
        <f t="shared" si="0"/>
        <v>7</v>
      </c>
      <c r="D11">
        <f>+VLOOKUP(B11,[1]Rådata!$O$2:$R$697,3,)</f>
        <v>2014</v>
      </c>
      <c r="E11" t="str">
        <f>+VLOOKUP(B11,[1]Rådata!$O$2:$Q$697,2,)</f>
        <v>USD</v>
      </c>
      <c r="F11">
        <v>0.11162379589818877</v>
      </c>
      <c r="G11">
        <v>6.4740637761751665E-2</v>
      </c>
      <c r="H11">
        <v>4.9426858067768725E-2</v>
      </c>
      <c r="I11">
        <v>8.7024913484442176E-2</v>
      </c>
      <c r="J11" t="s">
        <v>72</v>
      </c>
      <c r="K11">
        <v>11.923364847503082</v>
      </c>
      <c r="L11">
        <v>11.653469709962536</v>
      </c>
      <c r="M11">
        <v>6.8606636714482869</v>
      </c>
      <c r="N11">
        <f t="shared" si="1"/>
        <v>1.9459101490553132</v>
      </c>
      <c r="O11" t="s">
        <v>259</v>
      </c>
      <c r="P11">
        <v>13.832337946958537</v>
      </c>
      <c r="Q11">
        <v>8.2215010706783822</v>
      </c>
      <c r="R11">
        <v>4.1247783860513136</v>
      </c>
      <c r="S11">
        <v>7.8658435933358204</v>
      </c>
      <c r="T11">
        <v>0.7007125890736341</v>
      </c>
      <c r="U11">
        <v>1.66270783847981E-2</v>
      </c>
      <c r="V11">
        <v>0.28266033254156769</v>
      </c>
    </row>
    <row r="12" spans="1:22" x14ac:dyDescent="0.25">
      <c r="A12">
        <v>2015</v>
      </c>
      <c r="B12" t="s">
        <v>227</v>
      </c>
      <c r="C12">
        <f t="shared" si="0"/>
        <v>1</v>
      </c>
      <c r="D12">
        <f>+VLOOKUP(B12,[1]Rådata!$O$2:$R$697,3,)</f>
        <v>2014</v>
      </c>
      <c r="E12" t="str">
        <f>+VLOOKUP(B12,[1]Rådata!$O$2:$Q$697,2,)</f>
        <v>USD</v>
      </c>
      <c r="F12">
        <v>-3.4252031225107539E-2</v>
      </c>
      <c r="G12">
        <v>-2.792570463696584E-2</v>
      </c>
      <c r="H12">
        <v>-3.1464949509732186E-2</v>
      </c>
      <c r="I12">
        <v>2.8569911316446289E-2</v>
      </c>
      <c r="J12" t="s">
        <v>72</v>
      </c>
      <c r="K12">
        <v>10.621278564008833</v>
      </c>
      <c r="L12">
        <v>10.740605198506104</v>
      </c>
      <c r="M12">
        <v>5.393627546352362</v>
      </c>
      <c r="N12">
        <f t="shared" si="1"/>
        <v>0</v>
      </c>
      <c r="O12" t="s">
        <v>259</v>
      </c>
      <c r="P12">
        <v>12.915197816424874</v>
      </c>
      <c r="Q12">
        <v>8.190749777617123</v>
      </c>
      <c r="R12">
        <v>0</v>
      </c>
      <c r="S12">
        <v>7.9887231497438354</v>
      </c>
      <c r="T12">
        <v>0.81707317073170727</v>
      </c>
      <c r="U12">
        <v>0</v>
      </c>
      <c r="V12">
        <v>0.18292682926829268</v>
      </c>
    </row>
    <row r="13" spans="1:22" x14ac:dyDescent="0.25">
      <c r="A13">
        <v>2019</v>
      </c>
      <c r="B13" t="s">
        <v>227</v>
      </c>
      <c r="C13">
        <f t="shared" si="0"/>
        <v>5</v>
      </c>
      <c r="D13">
        <f>+VLOOKUP(B13,[1]Rådata!$O$2:$R$697,3,)</f>
        <v>2014</v>
      </c>
      <c r="E13" t="str">
        <f>+VLOOKUP(B13,[1]Rådata!$O$2:$Q$697,2,)</f>
        <v>USD</v>
      </c>
      <c r="F13">
        <v>1.6784899923992909E-2</v>
      </c>
      <c r="G13">
        <v>1.2508456975628177E-2</v>
      </c>
      <c r="H13">
        <v>1.4509417433201928E-2</v>
      </c>
      <c r="I13">
        <v>2.5631281141795456E-2</v>
      </c>
      <c r="J13" t="s">
        <v>72</v>
      </c>
      <c r="K13">
        <v>10.91129947687774</v>
      </c>
      <c r="L13">
        <v>11.059692420040182</v>
      </c>
      <c r="M13">
        <v>6.045005314036012</v>
      </c>
      <c r="N13">
        <f t="shared" si="1"/>
        <v>1.6094379124341003</v>
      </c>
      <c r="O13" t="s">
        <v>259</v>
      </c>
      <c r="P13">
        <v>13.236442144187016</v>
      </c>
      <c r="Q13">
        <v>8.1632017294312718</v>
      </c>
      <c r="R13">
        <v>4.4793348171408791</v>
      </c>
      <c r="S13">
        <v>7.7862215193317938</v>
      </c>
      <c r="T13">
        <v>0.68592964824120595</v>
      </c>
      <c r="U13">
        <v>2.5125628140703515E-2</v>
      </c>
      <c r="V13">
        <v>0.28894472361809048</v>
      </c>
    </row>
    <row r="14" spans="1:22" x14ac:dyDescent="0.25">
      <c r="A14">
        <v>2020</v>
      </c>
      <c r="B14" t="s">
        <v>227</v>
      </c>
      <c r="C14">
        <f t="shared" si="0"/>
        <v>6</v>
      </c>
      <c r="D14">
        <f>+VLOOKUP(B14,[1]Rådata!$O$2:$R$697,3,)</f>
        <v>2014</v>
      </c>
      <c r="E14" t="str">
        <f>+VLOOKUP(B14,[1]Rådata!$O$2:$Q$697,2,)</f>
        <v>USD</v>
      </c>
      <c r="F14">
        <v>6.7185782621483975E-2</v>
      </c>
      <c r="G14">
        <v>3.6459558452905001E-2</v>
      </c>
      <c r="H14">
        <v>5.6352658573005254E-2</v>
      </c>
      <c r="I14">
        <v>0.13551712927844947</v>
      </c>
      <c r="J14" t="s">
        <v>72</v>
      </c>
      <c r="K14">
        <v>11.251755487058558</v>
      </c>
      <c r="L14">
        <v>11.687181247351816</v>
      </c>
      <c r="M14">
        <v>6.6720329454610674</v>
      </c>
      <c r="N14">
        <f t="shared" si="1"/>
        <v>1.791759469228055</v>
      </c>
      <c r="O14" t="s">
        <v>259</v>
      </c>
      <c r="P14">
        <v>13.831649472248724</v>
      </c>
      <c r="Q14">
        <v>8.1131757848822748</v>
      </c>
      <c r="R14">
        <v>3.753906137331009</v>
      </c>
      <c r="S14">
        <v>7.7612393225634797</v>
      </c>
      <c r="T14">
        <v>0.70332480818414322</v>
      </c>
      <c r="U14">
        <v>1.278772378516624E-2</v>
      </c>
      <c r="V14">
        <v>0.28388746803069054</v>
      </c>
    </row>
    <row r="15" spans="1:22" x14ac:dyDescent="0.25">
      <c r="A15">
        <v>2016</v>
      </c>
      <c r="B15" t="s">
        <v>227</v>
      </c>
      <c r="C15">
        <f t="shared" si="0"/>
        <v>2</v>
      </c>
      <c r="D15">
        <f>+VLOOKUP(B15,[1]Rådata!$O$2:$R$697,3,)</f>
        <v>2014</v>
      </c>
      <c r="E15" t="str">
        <f>+VLOOKUP(B15,[1]Rådata!$O$2:$Q$697,2,)</f>
        <v>USD</v>
      </c>
      <c r="F15">
        <v>-8.9779631812823071E-2</v>
      </c>
      <c r="G15">
        <v>-7.8353779184804115E-2</v>
      </c>
      <c r="H15">
        <v>-0.10774923813670005</v>
      </c>
      <c r="I15">
        <v>2.8777848311719714E-2</v>
      </c>
      <c r="J15" t="s">
        <v>72</v>
      </c>
      <c r="K15">
        <v>10.224265852477098</v>
      </c>
      <c r="L15">
        <v>10.542838308490404</v>
      </c>
      <c r="M15">
        <v>5.0172798368149243</v>
      </c>
      <c r="N15">
        <f t="shared" si="1"/>
        <v>0.69314718055994529</v>
      </c>
      <c r="O15" t="s">
        <v>259</v>
      </c>
      <c r="P15">
        <v>12.699888829497223</v>
      </c>
      <c r="Q15">
        <v>8.0998498961335201</v>
      </c>
      <c r="R15">
        <v>0</v>
      </c>
      <c r="S15">
        <v>7.7628525873028158</v>
      </c>
      <c r="T15">
        <v>0.71391076115485563</v>
      </c>
      <c r="U15">
        <v>0</v>
      </c>
      <c r="V15">
        <v>0.28608923884514437</v>
      </c>
    </row>
    <row r="16" spans="1:22" x14ac:dyDescent="0.25">
      <c r="A16">
        <v>2018</v>
      </c>
      <c r="B16" t="s">
        <v>227</v>
      </c>
      <c r="C16">
        <f t="shared" si="0"/>
        <v>4</v>
      </c>
      <c r="D16">
        <f>+VLOOKUP(B16,[1]Rådata!$O$2:$R$697,3,)</f>
        <v>2014</v>
      </c>
      <c r="E16" t="str">
        <f>+VLOOKUP(B16,[1]Rådata!$O$2:$Q$697,2,)</f>
        <v>USD</v>
      </c>
      <c r="F16">
        <v>9.3641166112306787E-2</v>
      </c>
      <c r="G16">
        <v>7.8118369079097694E-2</v>
      </c>
      <c r="H16">
        <v>6.6132375293629947E-2</v>
      </c>
      <c r="I16">
        <v>4.0187830170221088E-2</v>
      </c>
      <c r="J16" t="s">
        <v>72</v>
      </c>
      <c r="K16">
        <v>10.496399947300228</v>
      </c>
      <c r="L16">
        <v>10.329833138223648</v>
      </c>
      <c r="M16">
        <v>5.1873858058407549</v>
      </c>
      <c r="N16">
        <f t="shared" si="1"/>
        <v>1.3862943611198906</v>
      </c>
      <c r="O16" t="s">
        <v>259</v>
      </c>
      <c r="P16">
        <v>12.49213265176857</v>
      </c>
      <c r="Q16">
        <v>8.0230857370107866</v>
      </c>
      <c r="R16">
        <v>4.4648846065389671</v>
      </c>
      <c r="S16">
        <v>7.6047172240667145</v>
      </c>
      <c r="T16">
        <v>0.65811965811965811</v>
      </c>
      <c r="U16">
        <v>2.8490028490028487E-2</v>
      </c>
      <c r="V16">
        <v>0.31339031339031337</v>
      </c>
    </row>
    <row r="17" spans="1:22" x14ac:dyDescent="0.25">
      <c r="A17">
        <v>2017</v>
      </c>
      <c r="B17" t="s">
        <v>227</v>
      </c>
      <c r="C17">
        <f t="shared" si="0"/>
        <v>3</v>
      </c>
      <c r="D17">
        <f>+VLOOKUP(B17,[1]Rådata!$O$2:$R$697,3,)</f>
        <v>2014</v>
      </c>
      <c r="E17" t="str">
        <f>+VLOOKUP(B17,[1]Rådata!$O$2:$Q$697,2,)</f>
        <v>USD</v>
      </c>
      <c r="F17">
        <v>6.0736002249481565E-2</v>
      </c>
      <c r="G17">
        <v>5.094339622641509E-2</v>
      </c>
      <c r="H17">
        <v>5.5502023511273847E-2</v>
      </c>
      <c r="I17">
        <v>2.7169519524797018E-2</v>
      </c>
      <c r="J17" t="s">
        <v>72</v>
      </c>
      <c r="K17">
        <v>10.346055748595795</v>
      </c>
      <c r="L17">
        <v>10.43176008990584</v>
      </c>
      <c r="M17">
        <v>5.1761497325738288</v>
      </c>
      <c r="N17">
        <f t="shared" si="1"/>
        <v>1.0986122886681098</v>
      </c>
      <c r="O17" t="s">
        <v>259</v>
      </c>
      <c r="P17">
        <v>12.540893920063167</v>
      </c>
      <c r="Q17">
        <v>7.892959012487065</v>
      </c>
      <c r="R17">
        <v>0</v>
      </c>
      <c r="S17">
        <v>7.5252342323617478</v>
      </c>
      <c r="T17">
        <v>0.69230769230769229</v>
      </c>
      <c r="U17">
        <v>0</v>
      </c>
      <c r="V17">
        <v>0.30769230769230765</v>
      </c>
    </row>
    <row r="18" spans="1:22" x14ac:dyDescent="0.25">
      <c r="A18">
        <v>2017</v>
      </c>
      <c r="B18" t="s">
        <v>133</v>
      </c>
      <c r="C18">
        <f t="shared" si="0"/>
        <v>32</v>
      </c>
      <c r="D18">
        <f>+VLOOKUP(B18,[1]Rådata!$O$2:$R$697,3,)</f>
        <v>1985</v>
      </c>
      <c r="E18" t="str">
        <f>+VLOOKUP(B18,[1]Rådata!$O$2:$Q$697,2,)</f>
        <v>NOK</v>
      </c>
      <c r="F18">
        <v>0.47607796810395747</v>
      </c>
      <c r="G18">
        <v>0.10435007767995857</v>
      </c>
      <c r="H18">
        <v>5.9082246004984608E-2</v>
      </c>
      <c r="I18">
        <v>6.0248080330773772E-2</v>
      </c>
      <c r="J18" t="s">
        <v>47</v>
      </c>
      <c r="K18">
        <v>16.4286638271968</v>
      </c>
      <c r="L18">
        <v>15.859842922530541</v>
      </c>
      <c r="M18">
        <v>8.234299635696253</v>
      </c>
      <c r="N18">
        <f t="shared" si="1"/>
        <v>3.4657359027997265</v>
      </c>
      <c r="O18" t="s">
        <v>260</v>
      </c>
      <c r="P18">
        <v>15.859842922530541</v>
      </c>
      <c r="Q18">
        <v>9.4342836034609565</v>
      </c>
      <c r="R18">
        <v>9.0536865619308067</v>
      </c>
      <c r="S18">
        <v>8.2558284272818305</v>
      </c>
      <c r="T18">
        <v>0.30775379696243005</v>
      </c>
      <c r="U18">
        <v>0.68345323741007191</v>
      </c>
      <c r="V18">
        <v>8.7929656274980013E-3</v>
      </c>
    </row>
    <row r="19" spans="1:22" x14ac:dyDescent="0.25">
      <c r="A19">
        <v>2022</v>
      </c>
      <c r="B19" t="s">
        <v>133</v>
      </c>
      <c r="C19">
        <f t="shared" si="0"/>
        <v>37</v>
      </c>
      <c r="D19">
        <f>+VLOOKUP(B19,[1]Rådata!$O$2:$R$697,3,)</f>
        <v>1985</v>
      </c>
      <c r="E19" t="str">
        <f>+VLOOKUP(B19,[1]Rådata!$O$2:$Q$697,2,)</f>
        <v>NOK</v>
      </c>
      <c r="F19">
        <v>0.48</v>
      </c>
      <c r="G19">
        <v>8.5494915957667561E-2</v>
      </c>
      <c r="H19">
        <v>3.9909589925734582E-2</v>
      </c>
      <c r="I19">
        <v>0.26485436893203884</v>
      </c>
      <c r="J19" t="s">
        <v>47</v>
      </c>
      <c r="K19">
        <v>17.248529551949385</v>
      </c>
      <c r="L19">
        <v>16.486689284290581</v>
      </c>
      <c r="M19">
        <v>8.695339376799712</v>
      </c>
      <c r="N19">
        <f t="shared" si="1"/>
        <v>3.6109179126442243</v>
      </c>
      <c r="O19" t="s">
        <v>260</v>
      </c>
      <c r="P19">
        <v>16.486689284290581</v>
      </c>
      <c r="Q19">
        <v>9.394327208089198</v>
      </c>
      <c r="R19">
        <v>8.9618790126776826</v>
      </c>
      <c r="S19">
        <v>8.3284510668193601</v>
      </c>
      <c r="T19">
        <v>0.34442595673876875</v>
      </c>
      <c r="U19">
        <v>0.64891846921797003</v>
      </c>
      <c r="V19">
        <v>6.6555740432612314E-3</v>
      </c>
    </row>
    <row r="20" spans="1:22" x14ac:dyDescent="0.25">
      <c r="A20">
        <v>2019</v>
      </c>
      <c r="B20" t="s">
        <v>133</v>
      </c>
      <c r="C20">
        <f t="shared" si="0"/>
        <v>34</v>
      </c>
      <c r="D20">
        <f>+VLOOKUP(B20,[1]Rådata!$O$2:$R$697,3,)</f>
        <v>1985</v>
      </c>
      <c r="E20" t="str">
        <f>+VLOOKUP(B20,[1]Rådata!$O$2:$Q$697,2,)</f>
        <v>NOK</v>
      </c>
      <c r="F20">
        <v>0.52444038373686619</v>
      </c>
      <c r="G20">
        <v>8.9310720398319596E-2</v>
      </c>
      <c r="H20">
        <v>5.1031294452347081E-2</v>
      </c>
      <c r="I20">
        <v>0.39744175422567385</v>
      </c>
      <c r="J20" t="s">
        <v>47</v>
      </c>
      <c r="K20">
        <v>16.92884807359253</v>
      </c>
      <c r="L20">
        <v>16.36916560491337</v>
      </c>
      <c r="M20">
        <v>8.6190274972975054</v>
      </c>
      <c r="N20">
        <f t="shared" si="1"/>
        <v>3.5263605246161616</v>
      </c>
      <c r="O20" t="s">
        <v>260</v>
      </c>
      <c r="P20">
        <v>16.36916560491337</v>
      </c>
      <c r="Q20">
        <v>9.2524415479948185</v>
      </c>
      <c r="R20">
        <v>8.7718354097898175</v>
      </c>
      <c r="S20">
        <v>8.2661644366124918</v>
      </c>
      <c r="T20">
        <v>0.37296260786193675</v>
      </c>
      <c r="U20">
        <v>0.61840843720038352</v>
      </c>
      <c r="V20">
        <v>8.6289549376797701E-3</v>
      </c>
    </row>
    <row r="21" spans="1:22" x14ac:dyDescent="0.25">
      <c r="A21">
        <v>2020</v>
      </c>
      <c r="B21" t="s">
        <v>133</v>
      </c>
      <c r="C21">
        <f t="shared" si="0"/>
        <v>35</v>
      </c>
      <c r="D21">
        <f>+VLOOKUP(B21,[1]Rådata!$O$2:$R$697,3,)</f>
        <v>1985</v>
      </c>
      <c r="E21" t="str">
        <f>+VLOOKUP(B21,[1]Rådata!$O$2:$Q$697,2,)</f>
        <v>NOK</v>
      </c>
      <c r="F21">
        <v>0.45391438488237562</v>
      </c>
      <c r="G21">
        <v>9.1509874047582027E-2</v>
      </c>
      <c r="H21">
        <v>4.3683194774346797E-2</v>
      </c>
      <c r="I21">
        <v>0.30389510219822602</v>
      </c>
      <c r="J21" t="s">
        <v>47</v>
      </c>
      <c r="K21">
        <v>17.109271196024189</v>
      </c>
      <c r="L21">
        <v>16.369787785676944</v>
      </c>
      <c r="M21">
        <v>8.6143199021469599</v>
      </c>
      <c r="N21">
        <f t="shared" si="1"/>
        <v>3.5553480614894135</v>
      </c>
      <c r="O21" t="s">
        <v>260</v>
      </c>
      <c r="P21">
        <v>16.369787785676944</v>
      </c>
      <c r="Q21">
        <v>9.2389278288280945</v>
      </c>
      <c r="R21">
        <v>8.9450718943613019</v>
      </c>
      <c r="S21">
        <v>7.8477625374736082</v>
      </c>
      <c r="T21">
        <v>0.2487852283770651</v>
      </c>
      <c r="U21">
        <v>0.74538386783284738</v>
      </c>
      <c r="V21">
        <v>5.8309037900874635E-3</v>
      </c>
    </row>
    <row r="22" spans="1:22" x14ac:dyDescent="0.25">
      <c r="A22">
        <v>2021</v>
      </c>
      <c r="B22" t="s">
        <v>133</v>
      </c>
      <c r="C22">
        <f t="shared" si="0"/>
        <v>36</v>
      </c>
      <c r="D22">
        <f>+VLOOKUP(B22,[1]Rådata!$O$2:$R$697,3,)</f>
        <v>1985</v>
      </c>
      <c r="E22" t="str">
        <f>+VLOOKUP(B22,[1]Rådata!$O$2:$Q$697,2,)</f>
        <v>NOK</v>
      </c>
      <c r="F22">
        <v>0.53202712886209491</v>
      </c>
      <c r="G22">
        <v>0.10772047604516326</v>
      </c>
      <c r="H22">
        <v>5.0881049331555621E-2</v>
      </c>
      <c r="I22">
        <v>0.24265259984928411</v>
      </c>
      <c r="J22" t="s">
        <v>47</v>
      </c>
      <c r="K22">
        <v>17.138782433543472</v>
      </c>
      <c r="L22">
        <v>16.388733288800843</v>
      </c>
      <c r="M22">
        <v>8.596558746796978</v>
      </c>
      <c r="N22">
        <f t="shared" si="1"/>
        <v>3.5835189384561099</v>
      </c>
      <c r="O22" t="s">
        <v>260</v>
      </c>
      <c r="P22">
        <v>16.388733288800843</v>
      </c>
      <c r="Q22">
        <v>9.1171279902540032</v>
      </c>
      <c r="R22">
        <v>8.5621665570589691</v>
      </c>
      <c r="S22">
        <v>8.2427563457144775</v>
      </c>
      <c r="T22">
        <v>0.41712403951701427</v>
      </c>
      <c r="U22">
        <v>0.57409440175631177</v>
      </c>
      <c r="V22">
        <v>8.7815587266739849E-3</v>
      </c>
    </row>
    <row r="23" spans="1:22" x14ac:dyDescent="0.25">
      <c r="A23">
        <v>2018</v>
      </c>
      <c r="B23" t="s">
        <v>133</v>
      </c>
      <c r="C23">
        <f t="shared" si="0"/>
        <v>33</v>
      </c>
      <c r="D23">
        <f>+VLOOKUP(B23,[1]Rådata!$O$2:$R$697,3,)</f>
        <v>1985</v>
      </c>
      <c r="E23" t="str">
        <f>+VLOOKUP(B23,[1]Rådata!$O$2:$Q$697,2,)</f>
        <v>NOK</v>
      </c>
      <c r="F23">
        <v>0.5372279495990836</v>
      </c>
      <c r="G23">
        <v>0.1105349988215885</v>
      </c>
      <c r="H23">
        <v>5.0230266680946774E-2</v>
      </c>
      <c r="I23">
        <v>5.211912943871707E-2</v>
      </c>
      <c r="J23" t="s">
        <v>47</v>
      </c>
      <c r="K23">
        <v>16.742642740026007</v>
      </c>
      <c r="L23">
        <v>15.953928304744407</v>
      </c>
      <c r="M23">
        <v>8.3475904070300579</v>
      </c>
      <c r="N23">
        <f t="shared" si="1"/>
        <v>3.4965075614664802</v>
      </c>
      <c r="O23" t="s">
        <v>260</v>
      </c>
      <c r="P23">
        <v>15.953928304744407</v>
      </c>
      <c r="Q23">
        <v>9.0745206488336478</v>
      </c>
      <c r="R23">
        <v>8.4680029472254663</v>
      </c>
      <c r="S23">
        <v>8.258422462458876</v>
      </c>
      <c r="T23">
        <v>0.44215349369988544</v>
      </c>
      <c r="U23">
        <v>0.54524627720504004</v>
      </c>
      <c r="V23">
        <v>1.2600229095074456E-2</v>
      </c>
    </row>
    <row r="24" spans="1:22" x14ac:dyDescent="0.25">
      <c r="A24">
        <v>2016</v>
      </c>
      <c r="B24" t="s">
        <v>133</v>
      </c>
      <c r="C24">
        <f t="shared" si="0"/>
        <v>31</v>
      </c>
      <c r="D24">
        <f>+VLOOKUP(B24,[1]Rådata!$O$2:$R$697,3,)</f>
        <v>1985</v>
      </c>
      <c r="E24" t="str">
        <f>+VLOOKUP(B24,[1]Rådata!$O$2:$Q$697,2,)</f>
        <v>NOK</v>
      </c>
      <c r="F24">
        <v>0.59642857142857142</v>
      </c>
      <c r="G24">
        <v>0.15300045808520385</v>
      </c>
      <c r="H24">
        <v>8.5095541401273886E-2</v>
      </c>
      <c r="I24">
        <v>4.9404761904761903E-2</v>
      </c>
      <c r="J24" t="s">
        <v>47</v>
      </c>
      <c r="K24">
        <v>16.281489197866755</v>
      </c>
      <c r="L24">
        <v>15.69482292420019</v>
      </c>
      <c r="M24">
        <v>8.0225689469882546</v>
      </c>
      <c r="N24">
        <f t="shared" si="1"/>
        <v>3.4339872044851463</v>
      </c>
      <c r="O24" t="s">
        <v>260</v>
      </c>
      <c r="P24">
        <v>15.69482292420019</v>
      </c>
      <c r="Q24">
        <v>8.8983656069553572</v>
      </c>
      <c r="R24">
        <v>8.2214789472671921</v>
      </c>
      <c r="S24">
        <v>8.1461295100254052</v>
      </c>
      <c r="T24">
        <v>0.47131147540983609</v>
      </c>
      <c r="U24">
        <v>0.50819672131147542</v>
      </c>
      <c r="V24">
        <v>2.0491803278688523E-2</v>
      </c>
    </row>
    <row r="25" spans="1:22" x14ac:dyDescent="0.25">
      <c r="A25">
        <v>2015</v>
      </c>
      <c r="B25" t="s">
        <v>133</v>
      </c>
      <c r="C25">
        <f t="shared" si="0"/>
        <v>30</v>
      </c>
      <c r="D25">
        <f>+VLOOKUP(B25,[1]Rådata!$O$2:$R$697,3,)</f>
        <v>1985</v>
      </c>
      <c r="E25" t="str">
        <f>+VLOOKUP(B25,[1]Rådata!$O$2:$Q$697,2,)</f>
        <v>NOK</v>
      </c>
      <c r="F25">
        <v>0.59320948110185778</v>
      </c>
      <c r="G25">
        <v>0.14832612526029151</v>
      </c>
      <c r="H25">
        <v>7.5028358450818344E-2</v>
      </c>
      <c r="I25">
        <v>5.3171044202434334E-2</v>
      </c>
      <c r="J25" t="s">
        <v>47</v>
      </c>
      <c r="K25">
        <v>16.328518637863148</v>
      </c>
      <c r="L25">
        <v>15.646971394043881</v>
      </c>
      <c r="M25">
        <v>8.0163178985034147</v>
      </c>
      <c r="N25">
        <f t="shared" si="1"/>
        <v>3.4011973816621555</v>
      </c>
      <c r="O25" t="s">
        <v>260</v>
      </c>
      <c r="P25">
        <v>15.646971394043881</v>
      </c>
      <c r="Q25">
        <v>8.8706630044060208</v>
      </c>
      <c r="R25">
        <v>8.2789360022919798</v>
      </c>
      <c r="S25">
        <v>7.9759083601655378</v>
      </c>
      <c r="T25">
        <v>0.40870786516853935</v>
      </c>
      <c r="U25">
        <v>0.5533707865168539</v>
      </c>
      <c r="V25">
        <v>3.7921348314606744E-2</v>
      </c>
    </row>
    <row r="26" spans="1:22" x14ac:dyDescent="0.25">
      <c r="A26">
        <v>2021</v>
      </c>
      <c r="B26" t="s">
        <v>161</v>
      </c>
      <c r="C26">
        <f t="shared" si="0"/>
        <v>180</v>
      </c>
      <c r="D26">
        <f>+VLOOKUP(B26,[1]Rådata!$O$2:$R$697,3,)</f>
        <v>1841</v>
      </c>
      <c r="E26" t="str">
        <f>+VLOOKUP(B26,[1]Rådata!$O$2:$Q$697,2,)</f>
        <v>NOK</v>
      </c>
      <c r="F26">
        <v>-1.8577364947445614E-2</v>
      </c>
      <c r="G26">
        <v>-1.0537992235163616E-2</v>
      </c>
      <c r="H26">
        <v>-7.9748163693599161E-2</v>
      </c>
      <c r="I26">
        <v>0.35296993400146665</v>
      </c>
      <c r="J26" t="s">
        <v>72</v>
      </c>
      <c r="K26">
        <v>13.767370182636339</v>
      </c>
      <c r="L26">
        <v>15.791256863305344</v>
      </c>
      <c r="M26">
        <v>6.0661080901037474</v>
      </c>
      <c r="N26">
        <f t="shared" si="1"/>
        <v>5.1929568508902104</v>
      </c>
      <c r="O26" t="s">
        <v>259</v>
      </c>
      <c r="P26">
        <v>15.791256863305344</v>
      </c>
      <c r="Q26">
        <v>9.1409902938413889</v>
      </c>
      <c r="R26">
        <v>8.3546742619184631</v>
      </c>
      <c r="S26">
        <v>8.4680029472254663</v>
      </c>
      <c r="T26">
        <v>0.51018220793140412</v>
      </c>
      <c r="U26">
        <v>0.45551982851018219</v>
      </c>
      <c r="V26">
        <v>3.4297963558413719E-2</v>
      </c>
    </row>
    <row r="27" spans="1:22" x14ac:dyDescent="0.25">
      <c r="A27">
        <v>2022</v>
      </c>
      <c r="B27" t="s">
        <v>161</v>
      </c>
      <c r="C27">
        <f t="shared" si="0"/>
        <v>181</v>
      </c>
      <c r="D27">
        <f>+VLOOKUP(B27,[1]Rådata!$O$2:$R$697,3,)</f>
        <v>1841</v>
      </c>
      <c r="E27" t="str">
        <f>+VLOOKUP(B27,[1]Rådata!$O$2:$Q$697,2,)</f>
        <v>NOK</v>
      </c>
      <c r="F27">
        <v>2.9339250493096648E-2</v>
      </c>
      <c r="G27">
        <v>1.7489711934156379E-2</v>
      </c>
      <c r="H27">
        <v>0.11237016052880075</v>
      </c>
      <c r="I27">
        <v>5.793885601577909E-2</v>
      </c>
      <c r="J27" t="s">
        <v>72</v>
      </c>
      <c r="K27">
        <v>13.872835624583544</v>
      </c>
      <c r="L27">
        <v>15.73302123249789</v>
      </c>
      <c r="M27">
        <v>6.0210233493495267</v>
      </c>
      <c r="N27">
        <f t="shared" si="1"/>
        <v>5.1984970312658261</v>
      </c>
      <c r="O27" t="s">
        <v>259</v>
      </c>
      <c r="P27">
        <v>15.73302123249789</v>
      </c>
      <c r="Q27">
        <v>9.1182250830683778</v>
      </c>
      <c r="R27">
        <v>8.258422462458876</v>
      </c>
      <c r="S27">
        <v>8.4990292207885663</v>
      </c>
      <c r="T27">
        <v>0.53837719298245612</v>
      </c>
      <c r="U27">
        <v>0.4232456140350877</v>
      </c>
      <c r="V27">
        <v>3.8377192982456142E-2</v>
      </c>
    </row>
    <row r="28" spans="1:22" x14ac:dyDescent="0.25">
      <c r="A28">
        <v>2020</v>
      </c>
      <c r="B28" t="s">
        <v>161</v>
      </c>
      <c r="C28">
        <f t="shared" si="0"/>
        <v>179</v>
      </c>
      <c r="D28">
        <f>+VLOOKUP(B28,[1]Rådata!$O$2:$R$697,3,)</f>
        <v>1841</v>
      </c>
      <c r="E28" t="str">
        <f>+VLOOKUP(B28,[1]Rådata!$O$2:$Q$697,2,)</f>
        <v>NOK</v>
      </c>
      <c r="F28">
        <v>-1.7227235438884332E-2</v>
      </c>
      <c r="G28">
        <v>-6.8875040997048217E-3</v>
      </c>
      <c r="H28">
        <v>-1.3764474546646276E-2</v>
      </c>
      <c r="I28">
        <v>0.29012852064533773</v>
      </c>
      <c r="J28" t="s">
        <v>72</v>
      </c>
      <c r="K28">
        <v>15.336554319635779</v>
      </c>
      <c r="L28">
        <v>16.028936514638502</v>
      </c>
      <c r="M28">
        <v>7.5740450053721995</v>
      </c>
      <c r="N28">
        <f t="shared" si="1"/>
        <v>5.1873858058407549</v>
      </c>
      <c r="O28" t="s">
        <v>259</v>
      </c>
      <c r="P28">
        <v>16.028936514638502</v>
      </c>
      <c r="Q28">
        <v>9.0033162025418569</v>
      </c>
      <c r="R28">
        <v>7.7579062083517467</v>
      </c>
      <c r="S28">
        <v>8.4531878614403251</v>
      </c>
      <c r="T28">
        <v>0.57687576875768753</v>
      </c>
      <c r="U28">
        <v>0.28782287822878228</v>
      </c>
      <c r="V28">
        <v>0.13530135301353013</v>
      </c>
    </row>
    <row r="29" spans="1:22" x14ac:dyDescent="0.25">
      <c r="A29">
        <v>2016</v>
      </c>
      <c r="B29" t="s">
        <v>161</v>
      </c>
      <c r="C29">
        <f t="shared" si="0"/>
        <v>175</v>
      </c>
      <c r="D29">
        <f>+VLOOKUP(B29,[1]Rådata!$O$2:$R$697,3,)</f>
        <v>1841</v>
      </c>
      <c r="E29" t="str">
        <f>+VLOOKUP(B29,[1]Rådata!$O$2:$Q$697,2,)</f>
        <v>NOK</v>
      </c>
      <c r="F29">
        <v>-0.15197132616487455</v>
      </c>
      <c r="G29">
        <v>-6.5935774823108625E-2</v>
      </c>
      <c r="H29">
        <v>-0.16498054474708171</v>
      </c>
      <c r="I29">
        <v>0.26774193548387099</v>
      </c>
      <c r="J29" t="s">
        <v>72</v>
      </c>
      <c r="K29">
        <v>15.452563637431348</v>
      </c>
      <c r="L29">
        <v>16.369710034248225</v>
      </c>
      <c r="M29">
        <v>7.8640356590724503</v>
      </c>
      <c r="N29">
        <f t="shared" si="1"/>
        <v>5.1647859739235145</v>
      </c>
      <c r="O29" t="s">
        <v>259</v>
      </c>
      <c r="P29">
        <v>16.369710034248225</v>
      </c>
      <c r="Q29">
        <v>8.943767262734637</v>
      </c>
      <c r="R29">
        <v>8.3039999709551964</v>
      </c>
      <c r="S29">
        <v>8.1690531499273433</v>
      </c>
      <c r="T29">
        <v>0.46083550913838123</v>
      </c>
      <c r="U29">
        <v>0.52741514360313313</v>
      </c>
      <c r="V29">
        <v>1.1749347258485639E-2</v>
      </c>
    </row>
    <row r="30" spans="1:22" x14ac:dyDescent="0.25">
      <c r="A30">
        <v>2019</v>
      </c>
      <c r="B30" t="s">
        <v>161</v>
      </c>
      <c r="C30">
        <f t="shared" si="0"/>
        <v>178</v>
      </c>
      <c r="D30">
        <f>+VLOOKUP(B30,[1]Rådata!$O$2:$R$697,3,)</f>
        <v>1841</v>
      </c>
      <c r="E30" t="str">
        <f>+VLOOKUP(B30,[1]Rådata!$O$2:$Q$697,2,)</f>
        <v>NOK</v>
      </c>
      <c r="F30">
        <v>5.4215483574546287E-2</v>
      </c>
      <c r="G30">
        <v>2.2310455662696162E-2</v>
      </c>
      <c r="H30">
        <v>4.4021637754150342E-2</v>
      </c>
      <c r="I30">
        <v>0.45026418561911324</v>
      </c>
      <c r="J30" t="s">
        <v>72</v>
      </c>
      <c r="K30">
        <v>15.494661082809674</v>
      </c>
      <c r="L30">
        <v>16.174286930608062</v>
      </c>
      <c r="M30">
        <v>7.5600804650218274</v>
      </c>
      <c r="N30">
        <f t="shared" si="1"/>
        <v>5.181783550292085</v>
      </c>
      <c r="O30" t="s">
        <v>259</v>
      </c>
      <c r="P30">
        <v>16.174286930608062</v>
      </c>
      <c r="Q30">
        <v>8.8887567478487206</v>
      </c>
      <c r="R30">
        <v>7.7579062083517467</v>
      </c>
      <c r="S30">
        <v>8.4403121470802791</v>
      </c>
      <c r="T30">
        <v>0.63862068965517238</v>
      </c>
      <c r="U30">
        <v>0.32275862068965516</v>
      </c>
      <c r="V30">
        <v>3.8620689655172416E-2</v>
      </c>
    </row>
    <row r="31" spans="1:22" x14ac:dyDescent="0.25">
      <c r="A31">
        <v>2018</v>
      </c>
      <c r="B31" t="s">
        <v>161</v>
      </c>
      <c r="C31">
        <f t="shared" si="0"/>
        <v>177</v>
      </c>
      <c r="D31">
        <f>+VLOOKUP(B31,[1]Rådata!$O$2:$R$697,3,)</f>
        <v>1841</v>
      </c>
      <c r="E31" t="str">
        <f>+VLOOKUP(B31,[1]Rådata!$O$2:$Q$697,2,)</f>
        <v>NOK</v>
      </c>
      <c r="F31">
        <v>1.9921241602965021E-2</v>
      </c>
      <c r="G31">
        <v>9.5502498611882286E-3</v>
      </c>
      <c r="H31">
        <v>2.2631578947368423E-2</v>
      </c>
      <c r="I31">
        <v>0.13620569840166782</v>
      </c>
      <c r="J31" t="s">
        <v>72</v>
      </c>
      <c r="K31">
        <v>15.150511624696614</v>
      </c>
      <c r="L31">
        <v>16.013290536592194</v>
      </c>
      <c r="M31">
        <v>7.3963352938008082</v>
      </c>
      <c r="N31">
        <f t="shared" si="1"/>
        <v>5.1761497325738288</v>
      </c>
      <c r="O31" t="s">
        <v>259</v>
      </c>
      <c r="P31">
        <v>16.013290536592194</v>
      </c>
      <c r="Q31">
        <v>8.8479347533284649</v>
      </c>
      <c r="R31">
        <v>7.620705086838262</v>
      </c>
      <c r="S31">
        <v>8.4446224985814027</v>
      </c>
      <c r="T31">
        <v>0.6681034482758621</v>
      </c>
      <c r="U31">
        <v>0.29310344827586204</v>
      </c>
      <c r="V31">
        <v>3.8793103448275863E-2</v>
      </c>
    </row>
    <row r="32" spans="1:22" x14ac:dyDescent="0.25">
      <c r="A32">
        <v>2017</v>
      </c>
      <c r="B32" t="s">
        <v>161</v>
      </c>
      <c r="C32">
        <f t="shared" si="0"/>
        <v>176</v>
      </c>
      <c r="D32">
        <f>+VLOOKUP(B32,[1]Rådata!$O$2:$R$697,3,)</f>
        <v>1841</v>
      </c>
      <c r="E32" t="str">
        <f>+VLOOKUP(B32,[1]Rådata!$O$2:$Q$697,2,)</f>
        <v>NOK</v>
      </c>
      <c r="F32">
        <v>-7.0305097593329549E-2</v>
      </c>
      <c r="G32">
        <v>-3.5921766072811771E-2</v>
      </c>
      <c r="H32">
        <v>-8.6359404096834264E-2</v>
      </c>
      <c r="I32">
        <v>0.40420693575895394</v>
      </c>
      <c r="J32" t="s">
        <v>72</v>
      </c>
      <c r="K32">
        <v>15.273194915170837</v>
      </c>
      <c r="L32">
        <v>16.150369211508615</v>
      </c>
      <c r="M32">
        <v>7.5390270558239951</v>
      </c>
      <c r="N32">
        <f t="shared" si="1"/>
        <v>5.1704839950381514</v>
      </c>
      <c r="O32" t="s">
        <v>259</v>
      </c>
      <c r="P32">
        <v>16.150369211508615</v>
      </c>
      <c r="Q32">
        <v>8.7780178096981363</v>
      </c>
      <c r="R32">
        <v>7.8898337513942955</v>
      </c>
      <c r="S32">
        <v>8.2214789472671921</v>
      </c>
      <c r="T32">
        <v>0.57318952234206466</v>
      </c>
      <c r="U32">
        <v>0.41140215716486905</v>
      </c>
      <c r="V32">
        <v>1.5408320493066256E-2</v>
      </c>
    </row>
    <row r="33" spans="1:22" x14ac:dyDescent="0.25">
      <c r="A33">
        <v>2015</v>
      </c>
      <c r="B33" t="s">
        <v>161</v>
      </c>
      <c r="C33">
        <f t="shared" si="0"/>
        <v>174</v>
      </c>
      <c r="D33">
        <f>+VLOOKUP(B33,[1]Rådata!$O$2:$R$697,3,)</f>
        <v>1841</v>
      </c>
      <c r="E33" t="str">
        <f>+VLOOKUP(B33,[1]Rådata!$O$2:$Q$697,2,)</f>
        <v>NOK</v>
      </c>
      <c r="F33">
        <v>-0.11007311129163282</v>
      </c>
      <c r="G33">
        <v>-3.9587086721526998E-2</v>
      </c>
      <c r="H33">
        <v>-5.2594126018889895E-2</v>
      </c>
      <c r="I33">
        <v>0.21432439750880045</v>
      </c>
      <c r="J33" t="s">
        <v>72</v>
      </c>
      <c r="K33">
        <v>16.553637226648952</v>
      </c>
      <c r="L33">
        <v>16.83773869532223</v>
      </c>
      <c r="M33">
        <v>8.5775354204223984</v>
      </c>
      <c r="N33">
        <f t="shared" si="1"/>
        <v>5.1590552992145291</v>
      </c>
      <c r="O33" t="s">
        <v>259</v>
      </c>
      <c r="P33">
        <v>16.83773869532223</v>
      </c>
      <c r="Q33">
        <v>8.533066540572527</v>
      </c>
      <c r="R33">
        <v>6.8134445995108956</v>
      </c>
      <c r="S33">
        <v>8.3089382525957785</v>
      </c>
      <c r="T33">
        <v>0.79921259842519687</v>
      </c>
      <c r="U33">
        <v>0.17913385826771652</v>
      </c>
      <c r="V33">
        <v>2.1653543307086614E-2</v>
      </c>
    </row>
    <row r="34" spans="1:22" x14ac:dyDescent="0.25">
      <c r="A34">
        <v>2022</v>
      </c>
      <c r="B34" t="s">
        <v>78</v>
      </c>
      <c r="C34">
        <f t="shared" si="0"/>
        <v>181</v>
      </c>
      <c r="D34">
        <f>+VLOOKUP(B34,[1]Rådata!$O$2:$R$697,3,)</f>
        <v>1841</v>
      </c>
      <c r="E34" t="str">
        <f>+VLOOKUP(B34,[1]Rådata!$O$2:$Q$697,2,)</f>
        <v>NOK</v>
      </c>
      <c r="F34">
        <v>0.24749393509406326</v>
      </c>
      <c r="G34">
        <v>0.11118765358475823</v>
      </c>
      <c r="H34">
        <v>0.40945060770133657</v>
      </c>
      <c r="I34">
        <v>0.73103858653362019</v>
      </c>
      <c r="J34" t="s">
        <v>47</v>
      </c>
      <c r="K34">
        <v>17.08929114800176</v>
      </c>
      <c r="L34">
        <v>18.392888081167953</v>
      </c>
      <c r="M34">
        <v>8.1986394552973696</v>
      </c>
      <c r="N34">
        <f t="shared" si="1"/>
        <v>5.1984970312658261</v>
      </c>
      <c r="O34" t="s">
        <v>260</v>
      </c>
      <c r="P34">
        <v>18.392888081167953</v>
      </c>
      <c r="Q34">
        <v>10.366592440090708</v>
      </c>
      <c r="R34">
        <v>9.5082202694044096</v>
      </c>
      <c r="S34">
        <v>9.8025616339461674</v>
      </c>
      <c r="T34">
        <v>0.56891126494650723</v>
      </c>
      <c r="U34">
        <v>0.4238514789175582</v>
      </c>
      <c r="V34">
        <v>7.2372561359345501E-3</v>
      </c>
    </row>
    <row r="35" spans="1:22" x14ac:dyDescent="0.25">
      <c r="A35">
        <v>2021</v>
      </c>
      <c r="B35" t="s">
        <v>78</v>
      </c>
      <c r="C35">
        <f t="shared" si="0"/>
        <v>180</v>
      </c>
      <c r="D35">
        <f>+VLOOKUP(B35,[1]Rådata!$O$2:$R$697,3,)</f>
        <v>1841</v>
      </c>
      <c r="E35" t="str">
        <f>+VLOOKUP(B35,[1]Rådata!$O$2:$Q$697,2,)</f>
        <v>NOK</v>
      </c>
      <c r="F35">
        <v>-2.7328714395688992E-2</v>
      </c>
      <c r="G35">
        <v>-1.0027218570254725E-2</v>
      </c>
      <c r="H35">
        <v>-8.5187609075043635E-2</v>
      </c>
      <c r="I35">
        <v>1.0449296661767793</v>
      </c>
      <c r="J35" t="s">
        <v>47</v>
      </c>
      <c r="K35">
        <v>16.031229717936657</v>
      </c>
      <c r="L35">
        <v>18.170782455329338</v>
      </c>
      <c r="M35">
        <v>8.0426994968976366</v>
      </c>
      <c r="N35">
        <f t="shared" si="1"/>
        <v>5.1929568508902104</v>
      </c>
      <c r="O35" t="s">
        <v>260</v>
      </c>
      <c r="P35">
        <v>18.170782455329338</v>
      </c>
      <c r="Q35">
        <v>10.325481962595504</v>
      </c>
      <c r="R35">
        <v>9.4788396250111902</v>
      </c>
      <c r="S35">
        <v>9.7526646628015445</v>
      </c>
      <c r="T35">
        <v>0.56393442622950818</v>
      </c>
      <c r="U35">
        <v>0.42885245901639346</v>
      </c>
      <c r="V35">
        <v>7.2131147540983606E-3</v>
      </c>
    </row>
    <row r="36" spans="1:22" x14ac:dyDescent="0.25">
      <c r="A36">
        <v>2019</v>
      </c>
      <c r="B36" t="s">
        <v>78</v>
      </c>
      <c r="C36">
        <f t="shared" si="0"/>
        <v>178</v>
      </c>
      <c r="D36">
        <f>+VLOOKUP(B36,[1]Rådata!$O$2:$R$697,3,)</f>
        <v>1841</v>
      </c>
      <c r="E36" t="str">
        <f>+VLOOKUP(B36,[1]Rådata!$O$2:$Q$697,2,)</f>
        <v>NOK</v>
      </c>
      <c r="F36">
        <v>6.0934182590233546E-2</v>
      </c>
      <c r="G36">
        <v>1.0758532791033306E-2</v>
      </c>
      <c r="H36">
        <v>2.3545820001640825E-2</v>
      </c>
      <c r="I36">
        <v>2.0794055201698516</v>
      </c>
      <c r="J36" t="s">
        <v>47</v>
      </c>
      <c r="K36">
        <v>17.702338824757863</v>
      </c>
      <c r="L36">
        <v>18.485587947118365</v>
      </c>
      <c r="M36">
        <v>9.9926424638470213</v>
      </c>
      <c r="N36">
        <f t="shared" si="1"/>
        <v>5.181783550292085</v>
      </c>
      <c r="O36" t="s">
        <v>260</v>
      </c>
      <c r="P36">
        <v>18.485587947118365</v>
      </c>
      <c r="Q36">
        <v>10.313940202155331</v>
      </c>
      <c r="R36">
        <v>9.3466179902687312</v>
      </c>
      <c r="S36">
        <v>9.8244443451956744</v>
      </c>
      <c r="T36">
        <v>0.61293532338308454</v>
      </c>
      <c r="U36">
        <v>0.38009950248756219</v>
      </c>
      <c r="V36">
        <v>6.965174129353234E-3</v>
      </c>
    </row>
    <row r="37" spans="1:22" x14ac:dyDescent="0.25">
      <c r="A37">
        <v>2018</v>
      </c>
      <c r="B37" t="s">
        <v>78</v>
      </c>
      <c r="C37">
        <f t="shared" si="0"/>
        <v>177</v>
      </c>
      <c r="D37">
        <f>+VLOOKUP(B37,[1]Rådata!$O$2:$R$697,3,)</f>
        <v>1841</v>
      </c>
      <c r="E37" t="str">
        <f>+VLOOKUP(B37,[1]Rådata!$O$2:$Q$697,2,)</f>
        <v>NOK</v>
      </c>
      <c r="F37">
        <v>0.10450270343950202</v>
      </c>
      <c r="G37">
        <v>2.4795704952672547E-2</v>
      </c>
      <c r="H37">
        <v>5.4550198040936367E-2</v>
      </c>
      <c r="I37">
        <v>1.1243127811349902</v>
      </c>
      <c r="J37" t="s">
        <v>47</v>
      </c>
      <c r="K37">
        <v>17.557053617161063</v>
      </c>
      <c r="L37">
        <v>18.345504509101485</v>
      </c>
      <c r="M37">
        <v>9.9024370008999494</v>
      </c>
      <c r="N37">
        <f t="shared" si="1"/>
        <v>5.1761497325738288</v>
      </c>
      <c r="O37" t="s">
        <v>260</v>
      </c>
      <c r="P37">
        <v>18.345504509101485</v>
      </c>
      <c r="Q37">
        <v>10.267783383606222</v>
      </c>
      <c r="R37">
        <v>9.3343263517571735</v>
      </c>
      <c r="S37">
        <v>9.7561469646374182</v>
      </c>
      <c r="T37">
        <v>0.59951372004168113</v>
      </c>
      <c r="U37">
        <v>0.39319208058353594</v>
      </c>
      <c r="V37">
        <v>7.2941993747829108E-3</v>
      </c>
    </row>
    <row r="38" spans="1:22" x14ac:dyDescent="0.25">
      <c r="A38">
        <v>2017</v>
      </c>
      <c r="B38" t="s">
        <v>78</v>
      </c>
      <c r="C38">
        <f t="shared" si="0"/>
        <v>176</v>
      </c>
      <c r="D38">
        <f>+VLOOKUP(B38,[1]Rådata!$O$2:$R$697,3,)</f>
        <v>1841</v>
      </c>
      <c r="E38" t="str">
        <f>+VLOOKUP(B38,[1]Rådata!$O$2:$Q$697,2,)</f>
        <v>NOK</v>
      </c>
      <c r="F38">
        <v>0.1489955093358544</v>
      </c>
      <c r="G38">
        <v>3.7262968742611244E-2</v>
      </c>
      <c r="H38">
        <v>7.5751021389089165E-2</v>
      </c>
      <c r="I38">
        <v>1.1112266603639802</v>
      </c>
      <c r="J38" t="s">
        <v>47</v>
      </c>
      <c r="K38">
        <v>17.543851080959126</v>
      </c>
      <c r="L38">
        <v>18.253302970544013</v>
      </c>
      <c r="M38">
        <v>9.8752938181653462</v>
      </c>
      <c r="N38">
        <f t="shared" si="1"/>
        <v>5.1704839950381514</v>
      </c>
      <c r="O38" t="s">
        <v>260</v>
      </c>
      <c r="P38">
        <v>18.253302970544013</v>
      </c>
      <c r="Q38">
        <v>10.176563472598547</v>
      </c>
      <c r="R38">
        <v>9.233079858945672</v>
      </c>
      <c r="S38">
        <v>9.6633249960523226</v>
      </c>
      <c r="T38">
        <v>0.59855403348554037</v>
      </c>
      <c r="U38">
        <v>0.38926940639269408</v>
      </c>
      <c r="V38">
        <v>1.2176560121765601E-2</v>
      </c>
    </row>
    <row r="39" spans="1:22" x14ac:dyDescent="0.25">
      <c r="A39">
        <v>2016</v>
      </c>
      <c r="B39" t="s">
        <v>78</v>
      </c>
      <c r="C39">
        <f t="shared" si="0"/>
        <v>175</v>
      </c>
      <c r="D39">
        <f>+VLOOKUP(B39,[1]Rådata!$O$2:$R$697,3,)</f>
        <v>1841</v>
      </c>
      <c r="E39" t="str">
        <f>+VLOOKUP(B39,[1]Rådata!$O$2:$Q$697,2,)</f>
        <v>NOK</v>
      </c>
      <c r="F39">
        <v>0.14238622836736561</v>
      </c>
      <c r="G39">
        <v>3.3551978595779568E-2</v>
      </c>
      <c r="H39">
        <v>7.1211045726192385E-2</v>
      </c>
      <c r="I39">
        <v>1.0946341910081494</v>
      </c>
      <c r="J39" t="s">
        <v>47</v>
      </c>
      <c r="K39">
        <v>17.592240620148235</v>
      </c>
      <c r="L39">
        <v>18.344792726919909</v>
      </c>
      <c r="M39">
        <v>9.9404460935216594</v>
      </c>
      <c r="N39">
        <f t="shared" si="1"/>
        <v>5.1647859739235145</v>
      </c>
      <c r="O39" t="s">
        <v>260</v>
      </c>
      <c r="P39">
        <v>18.344792726919909</v>
      </c>
      <c r="Q39">
        <v>10.135392609518911</v>
      </c>
      <c r="R39">
        <v>9.1674328709649071</v>
      </c>
      <c r="S39">
        <v>9.6382190749212473</v>
      </c>
      <c r="T39">
        <v>0.60824742268041232</v>
      </c>
      <c r="U39">
        <v>0.37985725614591592</v>
      </c>
      <c r="V39">
        <v>1.1895321173671689E-2</v>
      </c>
    </row>
    <row r="40" spans="1:22" x14ac:dyDescent="0.25">
      <c r="A40">
        <v>2015</v>
      </c>
      <c r="B40" t="s">
        <v>78</v>
      </c>
      <c r="C40">
        <f t="shared" si="0"/>
        <v>174</v>
      </c>
      <c r="D40">
        <f>+VLOOKUP(B40,[1]Rådata!$O$2:$R$697,3,)</f>
        <v>1841</v>
      </c>
      <c r="E40" t="str">
        <f>+VLOOKUP(B40,[1]Rådata!$O$2:$Q$697,2,)</f>
        <v>NOK</v>
      </c>
      <c r="F40">
        <v>0.80595701897700134</v>
      </c>
      <c r="G40">
        <v>4.7691644108635509E-2</v>
      </c>
      <c r="H40">
        <v>8.7364620938628165E-2</v>
      </c>
      <c r="I40">
        <v>5.6318964433831846</v>
      </c>
      <c r="J40" t="s">
        <v>47</v>
      </c>
      <c r="K40">
        <v>18.111502611155696</v>
      </c>
      <c r="L40">
        <v>18.716836810483525</v>
      </c>
      <c r="M40">
        <v>10.166851317336702</v>
      </c>
      <c r="N40">
        <f t="shared" si="1"/>
        <v>5.1590552992145291</v>
      </c>
      <c r="O40" t="s">
        <v>260</v>
      </c>
      <c r="P40">
        <v>18.716836810483525</v>
      </c>
      <c r="Q40">
        <v>10.12942719115234</v>
      </c>
      <c r="R40">
        <v>9.149528232579426</v>
      </c>
      <c r="S40">
        <v>9.6382190749212473</v>
      </c>
      <c r="T40">
        <v>0.61188671719186283</v>
      </c>
      <c r="U40">
        <v>0.37534902273633824</v>
      </c>
      <c r="V40">
        <v>1.2764260071798962E-2</v>
      </c>
    </row>
    <row r="41" spans="1:22" x14ac:dyDescent="0.25">
      <c r="A41">
        <v>2020</v>
      </c>
      <c r="B41" t="s">
        <v>78</v>
      </c>
      <c r="C41">
        <f t="shared" si="0"/>
        <v>179</v>
      </c>
      <c r="D41">
        <f>+VLOOKUP(B41,[1]Rådata!$O$2:$R$697,3,)</f>
        <v>1841</v>
      </c>
      <c r="E41" t="str">
        <f>+VLOOKUP(B41,[1]Rådata!$O$2:$Q$697,2,)</f>
        <v>NOK</v>
      </c>
      <c r="F41">
        <v>4.924525053090742E-2</v>
      </c>
      <c r="G41">
        <v>1.4711429649188985E-2</v>
      </c>
      <c r="H41">
        <v>0.12599118942731277</v>
      </c>
      <c r="I41">
        <v>1.4522183320897664</v>
      </c>
      <c r="J41" t="s">
        <v>47</v>
      </c>
      <c r="K41">
        <v>15.733902678125695</v>
      </c>
      <c r="L41">
        <v>17.881489938629478</v>
      </c>
      <c r="M41">
        <v>7.3808790355641163</v>
      </c>
      <c r="N41">
        <f t="shared" si="1"/>
        <v>5.1873858058407549</v>
      </c>
      <c r="O41" t="s">
        <v>260</v>
      </c>
      <c r="P41">
        <v>17.881489938629478</v>
      </c>
      <c r="Q41">
        <v>9.3227758013059709</v>
      </c>
      <c r="R41">
        <v>3.912023005428146</v>
      </c>
      <c r="S41">
        <v>9.2992665811705848</v>
      </c>
      <c r="T41">
        <v>0.9767649687220733</v>
      </c>
      <c r="U41">
        <v>4.4682752457551383E-3</v>
      </c>
      <c r="V41">
        <v>1.876675603217158E-2</v>
      </c>
    </row>
    <row r="42" spans="1:22" x14ac:dyDescent="0.25">
      <c r="A42">
        <v>2022</v>
      </c>
      <c r="B42" t="s">
        <v>70</v>
      </c>
      <c r="C42">
        <f t="shared" si="0"/>
        <v>51</v>
      </c>
      <c r="D42">
        <f>+VLOOKUP(B42,[1]Rådata!$O$2:$R$697,3,)</f>
        <v>1971</v>
      </c>
      <c r="E42" t="str">
        <f>+VLOOKUP(B42,[1]Rådata!$O$2:$Q$697,2,)</f>
        <v>USD</v>
      </c>
      <c r="F42">
        <v>0.79451355726563322</v>
      </c>
      <c r="G42">
        <v>0.26286885232808455</v>
      </c>
      <c r="H42">
        <v>0.76563916359120854</v>
      </c>
      <c r="I42">
        <v>0.43269011497560333</v>
      </c>
      <c r="J42" t="s">
        <v>72</v>
      </c>
      <c r="K42">
        <v>16.372441856532188</v>
      </c>
      <c r="L42">
        <v>17.441497602022746</v>
      </c>
      <c r="M42">
        <v>7.8087293067443992</v>
      </c>
      <c r="N42">
        <f t="shared" si="1"/>
        <v>3.9318256327243257</v>
      </c>
      <c r="O42" t="s">
        <v>259</v>
      </c>
      <c r="P42">
        <v>19.734698803706451</v>
      </c>
      <c r="Q42">
        <v>10.672510685736556</v>
      </c>
      <c r="R42">
        <v>10.402426154773659</v>
      </c>
      <c r="S42">
        <v>9.1673996971369984</v>
      </c>
      <c r="T42">
        <v>0.22199265381083558</v>
      </c>
      <c r="U42">
        <v>0.7633149678604223</v>
      </c>
      <c r="V42">
        <v>1.4692378328741963E-2</v>
      </c>
    </row>
    <row r="43" spans="1:22" x14ac:dyDescent="0.25">
      <c r="A43">
        <v>2018</v>
      </c>
      <c r="B43" t="s">
        <v>70</v>
      </c>
      <c r="C43">
        <f t="shared" si="0"/>
        <v>47</v>
      </c>
      <c r="D43">
        <f>+VLOOKUP(B43,[1]Rådata!$O$2:$R$697,3,)</f>
        <v>1971</v>
      </c>
      <c r="E43" t="str">
        <f>+VLOOKUP(B43,[1]Rådata!$O$2:$Q$697,2,)</f>
        <v>USD</v>
      </c>
      <c r="F43">
        <v>0.61438199015358264</v>
      </c>
      <c r="G43">
        <v>0.17044870819399546</v>
      </c>
      <c r="H43">
        <v>0.49493920471446368</v>
      </c>
      <c r="I43">
        <v>0.6750822764488682</v>
      </c>
      <c r="J43" t="s">
        <v>72</v>
      </c>
      <c r="K43">
        <v>15.126939121391654</v>
      </c>
      <c r="L43">
        <v>16.192939637900977</v>
      </c>
      <c r="M43">
        <v>7.3085427975391903</v>
      </c>
      <c r="N43">
        <f t="shared" si="1"/>
        <v>3.8501476017100584</v>
      </c>
      <c r="O43" t="s">
        <v>259</v>
      </c>
      <c r="P43">
        <v>18.3552391514459</v>
      </c>
      <c r="Q43">
        <v>9.7496100195675357</v>
      </c>
      <c r="R43">
        <v>9.2414839081545885</v>
      </c>
      <c r="S43">
        <v>8.8254322095357249</v>
      </c>
      <c r="T43">
        <v>0.39685757729346172</v>
      </c>
      <c r="U43">
        <v>0.60162189559047141</v>
      </c>
      <c r="V43">
        <v>1.5205271160669033E-3</v>
      </c>
    </row>
    <row r="44" spans="1:22" x14ac:dyDescent="0.25">
      <c r="A44">
        <v>2017</v>
      </c>
      <c r="B44" t="s">
        <v>70</v>
      </c>
      <c r="C44">
        <f t="shared" si="0"/>
        <v>46</v>
      </c>
      <c r="D44">
        <f>+VLOOKUP(B44,[1]Rådata!$O$2:$R$697,3,)</f>
        <v>1971</v>
      </c>
      <c r="E44" t="str">
        <f>+VLOOKUP(B44,[1]Rådata!$O$2:$Q$697,2,)</f>
        <v>USD</v>
      </c>
      <c r="F44">
        <v>0.30369511302297131</v>
      </c>
      <c r="G44">
        <v>7.5518364928909953E-2</v>
      </c>
      <c r="H44">
        <v>0.35238506414293225</v>
      </c>
      <c r="I44">
        <v>0.63327227902332739</v>
      </c>
      <c r="J44" t="s">
        <v>72</v>
      </c>
      <c r="K44">
        <v>14.761614040414889</v>
      </c>
      <c r="L44">
        <v>16.301962679561925</v>
      </c>
      <c r="M44">
        <v>7.2232956795623142</v>
      </c>
      <c r="N44">
        <f t="shared" si="1"/>
        <v>3.8286413964890951</v>
      </c>
      <c r="O44" t="s">
        <v>259</v>
      </c>
      <c r="P44">
        <v>18.41109650971925</v>
      </c>
      <c r="Q44">
        <v>9.6676505732029714</v>
      </c>
      <c r="R44">
        <v>9.1849426941357137</v>
      </c>
      <c r="S44">
        <v>8.689772967442277</v>
      </c>
      <c r="T44">
        <v>0.37610850286906627</v>
      </c>
      <c r="U44">
        <v>0.61711006781429312</v>
      </c>
      <c r="V44">
        <v>6.7814293166405847E-3</v>
      </c>
    </row>
    <row r="45" spans="1:22" x14ac:dyDescent="0.25">
      <c r="A45">
        <v>2021</v>
      </c>
      <c r="B45" t="s">
        <v>70</v>
      </c>
      <c r="C45">
        <f t="shared" si="0"/>
        <v>50</v>
      </c>
      <c r="D45">
        <f>+VLOOKUP(B45,[1]Rådata!$O$2:$R$697,3,)</f>
        <v>1971</v>
      </c>
      <c r="E45" t="str">
        <f>+VLOOKUP(B45,[1]Rådata!$O$2:$Q$697,2,)</f>
        <v>USD</v>
      </c>
      <c r="F45">
        <v>1.4610923394812141</v>
      </c>
      <c r="G45">
        <v>0.23647158462449105</v>
      </c>
      <c r="H45">
        <v>0.60668884164688242</v>
      </c>
      <c r="I45">
        <v>1.5664990385974411</v>
      </c>
      <c r="J45" t="s">
        <v>72</v>
      </c>
      <c r="K45">
        <v>15.545392850423024</v>
      </c>
      <c r="L45">
        <v>16.487580842188802</v>
      </c>
      <c r="M45">
        <v>7.4804283060742076</v>
      </c>
      <c r="N45">
        <f t="shared" si="1"/>
        <v>3.912023005428146</v>
      </c>
      <c r="O45" t="s">
        <v>259</v>
      </c>
      <c r="P45">
        <v>18.666449079184805</v>
      </c>
      <c r="Q45">
        <v>9.6289478068034988</v>
      </c>
      <c r="R45">
        <v>8.657377879204569</v>
      </c>
      <c r="S45">
        <v>9.0129769758098384</v>
      </c>
      <c r="T45">
        <v>0.54011627906976745</v>
      </c>
      <c r="U45">
        <v>0.37848837209302327</v>
      </c>
      <c r="V45">
        <v>8.1395348837209294E-2</v>
      </c>
    </row>
    <row r="46" spans="1:22" x14ac:dyDescent="0.25">
      <c r="A46">
        <v>2020</v>
      </c>
      <c r="B46" t="s">
        <v>70</v>
      </c>
      <c r="C46">
        <f t="shared" si="0"/>
        <v>49</v>
      </c>
      <c r="D46">
        <f>+VLOOKUP(B46,[1]Rådata!$O$2:$R$697,3,)</f>
        <v>1971</v>
      </c>
      <c r="E46" t="str">
        <f>+VLOOKUP(B46,[1]Rådata!$O$2:$Q$697,2,)</f>
        <v>USD</v>
      </c>
      <c r="F46">
        <v>0.37380722706049119</v>
      </c>
      <c r="G46">
        <v>5.9811155973011794E-2</v>
      </c>
      <c r="H46">
        <v>0.25900291930033026</v>
      </c>
      <c r="I46">
        <v>2.0633327647172188</v>
      </c>
      <c r="J46" t="s">
        <v>72</v>
      </c>
      <c r="K46">
        <v>14.869178826559068</v>
      </c>
      <c r="L46">
        <v>16.334825961334875</v>
      </c>
      <c r="M46">
        <v>7.4645098346365275</v>
      </c>
      <c r="N46">
        <f t="shared" si="1"/>
        <v>3.8918202981106265</v>
      </c>
      <c r="O46" t="s">
        <v>259</v>
      </c>
      <c r="P46">
        <v>18.479294186231783</v>
      </c>
      <c r="Q46">
        <v>9.5893014987891014</v>
      </c>
      <c r="R46">
        <v>8.4002182666502758</v>
      </c>
      <c r="S46">
        <v>8.8658939256875513</v>
      </c>
      <c r="T46">
        <v>0.48509643483343079</v>
      </c>
      <c r="U46">
        <v>0.30450029222676794</v>
      </c>
      <c r="V46">
        <v>0.21040327293980129</v>
      </c>
    </row>
    <row r="47" spans="1:22" x14ac:dyDescent="0.25">
      <c r="A47">
        <v>2016</v>
      </c>
      <c r="B47" t="s">
        <v>70</v>
      </c>
      <c r="C47">
        <f t="shared" si="0"/>
        <v>45</v>
      </c>
      <c r="D47">
        <f>+VLOOKUP(B47,[1]Rådata!$O$2:$R$697,3,)</f>
        <v>1971</v>
      </c>
      <c r="E47" t="str">
        <f>+VLOOKUP(B47,[1]Rådata!$O$2:$Q$697,2,)</f>
        <v>USD</v>
      </c>
      <c r="F47">
        <v>0.17453404305965156</v>
      </c>
      <c r="G47">
        <v>4.6187028346023146E-2</v>
      </c>
      <c r="H47">
        <v>0.33904583031607632</v>
      </c>
      <c r="I47">
        <v>1.0372932953400835</v>
      </c>
      <c r="J47" t="s">
        <v>72</v>
      </c>
      <c r="K47">
        <v>14.047259377524545</v>
      </c>
      <c r="L47">
        <v>16.040695681507252</v>
      </c>
      <c r="M47">
        <v>7.2232956795623142</v>
      </c>
      <c r="N47">
        <f t="shared" si="1"/>
        <v>3.8066624897703196</v>
      </c>
      <c r="O47" t="s">
        <v>259</v>
      </c>
      <c r="P47">
        <v>18.197746202514068</v>
      </c>
      <c r="Q47">
        <v>9.4411853272020227</v>
      </c>
      <c r="R47">
        <v>8.9369724284790717</v>
      </c>
      <c r="S47">
        <v>8.5114205618041687</v>
      </c>
      <c r="T47">
        <v>0.39464653397391902</v>
      </c>
      <c r="U47">
        <v>0.60398078242964992</v>
      </c>
      <c r="V47">
        <v>1.3726835964310226E-3</v>
      </c>
    </row>
    <row r="48" spans="1:22" x14ac:dyDescent="0.25">
      <c r="A48">
        <v>2019</v>
      </c>
      <c r="B48" t="s">
        <v>70</v>
      </c>
      <c r="C48">
        <f t="shared" si="0"/>
        <v>48</v>
      </c>
      <c r="D48">
        <f>+VLOOKUP(B48,[1]Rådata!$O$2:$R$697,3,)</f>
        <v>1971</v>
      </c>
      <c r="E48" t="str">
        <f>+VLOOKUP(B48,[1]Rådata!$O$2:$Q$697,2,)</f>
        <v>USD</v>
      </c>
      <c r="F48">
        <v>0.57118371674089841</v>
      </c>
      <c r="G48">
        <v>0.1106035551779511</v>
      </c>
      <c r="H48">
        <v>0.4050496800070208</v>
      </c>
      <c r="I48">
        <v>1.3780540086205986</v>
      </c>
      <c r="J48" t="s">
        <v>72</v>
      </c>
      <c r="K48">
        <v>15.021082183494158</v>
      </c>
      <c r="L48">
        <v>16.319139676724038</v>
      </c>
      <c r="M48">
        <v>7.4401466806626884</v>
      </c>
      <c r="N48">
        <f t="shared" si="1"/>
        <v>3.8712010109078911</v>
      </c>
      <c r="O48" t="s">
        <v>259</v>
      </c>
      <c r="P48">
        <v>18.495889400870873</v>
      </c>
      <c r="Q48">
        <v>9.3846095955793096</v>
      </c>
      <c r="R48">
        <v>8.4247925986552623</v>
      </c>
      <c r="S48">
        <v>8.8933444976678118</v>
      </c>
      <c r="T48">
        <v>0.61185185185185176</v>
      </c>
      <c r="U48">
        <v>0.38296296296296289</v>
      </c>
      <c r="V48">
        <v>5.185185185185185E-3</v>
      </c>
    </row>
    <row r="49" spans="1:22" x14ac:dyDescent="0.25">
      <c r="A49">
        <v>2015</v>
      </c>
      <c r="B49" t="s">
        <v>70</v>
      </c>
      <c r="C49">
        <f t="shared" si="0"/>
        <v>44</v>
      </c>
      <c r="D49">
        <f>+VLOOKUP(B49,[1]Rådata!$O$2:$R$697,3,)</f>
        <v>1971</v>
      </c>
      <c r="E49" t="str">
        <f>+VLOOKUP(B49,[1]Rådata!$O$2:$Q$697,2,)</f>
        <v>USD</v>
      </c>
      <c r="F49">
        <v>1.3826048739624688</v>
      </c>
      <c r="G49">
        <v>9.033653002066562E-2</v>
      </c>
      <c r="H49">
        <v>0.40454464249497057</v>
      </c>
      <c r="I49">
        <v>7.73502622217765</v>
      </c>
      <c r="J49" t="s">
        <v>72</v>
      </c>
      <c r="K49">
        <v>13.962794573262784</v>
      </c>
      <c r="L49">
        <v>15.462014749038774</v>
      </c>
      <c r="M49">
        <v>6.280395838960195</v>
      </c>
      <c r="N49">
        <f t="shared" si="1"/>
        <v>3.784189633918261</v>
      </c>
      <c r="O49" t="s">
        <v>259</v>
      </c>
      <c r="P49">
        <v>17.636607366957545</v>
      </c>
      <c r="Q49">
        <v>9.0570300889166155</v>
      </c>
      <c r="R49">
        <v>8.2522348612678034</v>
      </c>
      <c r="S49">
        <v>8.4605907124276332</v>
      </c>
      <c r="T49">
        <v>0.55076923076923079</v>
      </c>
      <c r="U49">
        <v>0.44717948717948719</v>
      </c>
      <c r="V49">
        <v>2.0512820512820513E-3</v>
      </c>
    </row>
    <row r="50" spans="1:22" x14ac:dyDescent="0.25">
      <c r="A50">
        <v>2022</v>
      </c>
      <c r="B50" t="s">
        <v>80</v>
      </c>
      <c r="C50">
        <f t="shared" si="0"/>
        <v>181</v>
      </c>
      <c r="D50">
        <f>+VLOOKUP(B50,[1]Rådata!$O$2:$R$697,3,)</f>
        <v>1841</v>
      </c>
      <c r="E50" t="str">
        <f>+VLOOKUP(B50,[1]Rådata!$O$2:$Q$697,2,)</f>
        <v>NOK</v>
      </c>
      <c r="F50">
        <v>0.19493725659887495</v>
      </c>
      <c r="G50">
        <v>5.4460831721470017E-2</v>
      </c>
      <c r="H50">
        <v>4.3716642406598741E-2</v>
      </c>
      <c r="I50">
        <v>0.50205538727823451</v>
      </c>
      <c r="J50" t="s">
        <v>72</v>
      </c>
      <c r="K50">
        <v>17.534434133426586</v>
      </c>
      <c r="L50">
        <v>17.314681236850237</v>
      </c>
      <c r="M50">
        <v>9.6417980603586013</v>
      </c>
      <c r="N50">
        <f t="shared" si="1"/>
        <v>5.1984970312658261</v>
      </c>
      <c r="O50" t="s">
        <v>259</v>
      </c>
      <c r="P50">
        <v>17.314681236850237</v>
      </c>
      <c r="Q50">
        <v>10.36059589379613</v>
      </c>
      <c r="R50">
        <v>9.5089623844662974</v>
      </c>
      <c r="S50">
        <v>9.8025616339461674</v>
      </c>
      <c r="T50">
        <v>0.57233301677746118</v>
      </c>
      <c r="U50">
        <v>0.42671731560620452</v>
      </c>
      <c r="V50">
        <v>9.4966761633428305E-4</v>
      </c>
    </row>
    <row r="51" spans="1:22" x14ac:dyDescent="0.25">
      <c r="A51">
        <v>2021</v>
      </c>
      <c r="B51" t="s">
        <v>80</v>
      </c>
      <c r="C51">
        <f t="shared" si="0"/>
        <v>180</v>
      </c>
      <c r="D51">
        <f>+VLOOKUP(B51,[1]Rådata!$O$2:$R$697,3,)</f>
        <v>1841</v>
      </c>
      <c r="E51" t="str">
        <f>+VLOOKUP(B51,[1]Rådata!$O$2:$Q$697,2,)</f>
        <v>NOK</v>
      </c>
      <c r="F51">
        <v>7.8130984297204137E-2</v>
      </c>
      <c r="G51">
        <v>2.1199944575308299E-2</v>
      </c>
      <c r="H51">
        <v>2.0962493577667409E-2</v>
      </c>
      <c r="I51">
        <v>0.63589939997446698</v>
      </c>
      <c r="J51" t="s">
        <v>72</v>
      </c>
      <c r="K51">
        <v>17.189508019699776</v>
      </c>
      <c r="L51">
        <v>17.1782442731743</v>
      </c>
      <c r="M51">
        <v>9.6166051602549114</v>
      </c>
      <c r="N51">
        <f t="shared" si="1"/>
        <v>5.1929568508902104</v>
      </c>
      <c r="O51" t="s">
        <v>259</v>
      </c>
      <c r="P51">
        <v>17.1782442731743</v>
      </c>
      <c r="Q51">
        <v>10.319232970051848</v>
      </c>
      <c r="R51">
        <v>9.4788396250111902</v>
      </c>
      <c r="S51">
        <v>9.7526646628015445</v>
      </c>
      <c r="T51">
        <v>0.56746948201913561</v>
      </c>
      <c r="U51">
        <v>0.43154074562850542</v>
      </c>
      <c r="V51">
        <v>9.8977235235895742E-4</v>
      </c>
    </row>
    <row r="52" spans="1:22" x14ac:dyDescent="0.25">
      <c r="A52">
        <v>2019</v>
      </c>
      <c r="B52" t="s">
        <v>80</v>
      </c>
      <c r="C52">
        <f t="shared" si="0"/>
        <v>178</v>
      </c>
      <c r="D52">
        <f>+VLOOKUP(B52,[1]Rådata!$O$2:$R$697,3,)</f>
        <v>1841</v>
      </c>
      <c r="E52" t="str">
        <f>+VLOOKUP(B52,[1]Rådata!$O$2:$Q$697,2,)</f>
        <v>NOK</v>
      </c>
      <c r="F52">
        <v>0.1512475469582282</v>
      </c>
      <c r="G52">
        <v>4.0620411851071042E-2</v>
      </c>
      <c r="H52">
        <v>3.6872501110617503E-2</v>
      </c>
      <c r="I52">
        <v>1.1450798990748527</v>
      </c>
      <c r="J52" t="s">
        <v>72</v>
      </c>
      <c r="K52">
        <v>17.191834477350405</v>
      </c>
      <c r="L52">
        <v>17.095029828001159</v>
      </c>
      <c r="M52">
        <v>9.6775902130252973</v>
      </c>
      <c r="N52">
        <f t="shared" si="1"/>
        <v>5.181783550292085</v>
      </c>
      <c r="O52" t="s">
        <v>259</v>
      </c>
      <c r="P52">
        <v>17.095029828001159</v>
      </c>
      <c r="Q52">
        <v>10.308285771656589</v>
      </c>
      <c r="R52">
        <v>9.3466179902687312</v>
      </c>
      <c r="S52">
        <v>9.8249853243811707</v>
      </c>
      <c r="T52">
        <v>0.61674449633088724</v>
      </c>
      <c r="U52">
        <v>0.38225483655770515</v>
      </c>
      <c r="V52">
        <v>1.0006671114076052E-3</v>
      </c>
    </row>
    <row r="53" spans="1:22" x14ac:dyDescent="0.25">
      <c r="A53">
        <v>2018</v>
      </c>
      <c r="B53" t="s">
        <v>80</v>
      </c>
      <c r="C53">
        <f t="shared" si="0"/>
        <v>177</v>
      </c>
      <c r="D53">
        <f>+VLOOKUP(B53,[1]Rådata!$O$2:$R$697,3,)</f>
        <v>1841</v>
      </c>
      <c r="E53" t="str">
        <f>+VLOOKUP(B53,[1]Rådata!$O$2:$Q$697,2,)</f>
        <v>NOK</v>
      </c>
      <c r="F53">
        <v>0.14702745934417488</v>
      </c>
      <c r="G53">
        <v>5.2614004960885329E-2</v>
      </c>
      <c r="H53">
        <v>4.3714331008243498E-2</v>
      </c>
      <c r="I53">
        <v>0.238336443615036</v>
      </c>
      <c r="J53" t="s">
        <v>72</v>
      </c>
      <c r="K53">
        <v>17.043623588184957</v>
      </c>
      <c r="L53">
        <v>16.858317238904196</v>
      </c>
      <c r="M53">
        <v>9.5959428509880951</v>
      </c>
      <c r="N53">
        <f t="shared" si="1"/>
        <v>5.1761497325738288</v>
      </c>
      <c r="O53" t="s">
        <v>259</v>
      </c>
      <c r="P53">
        <v>16.858317238904196</v>
      </c>
      <c r="Q53">
        <v>10.261511586044156</v>
      </c>
      <c r="R53">
        <v>9.3343263517571735</v>
      </c>
      <c r="S53">
        <v>9.7561469646374182</v>
      </c>
      <c r="T53">
        <v>0.60328556448794124</v>
      </c>
      <c r="U53">
        <v>0.39566585110101365</v>
      </c>
      <c r="V53">
        <v>1.0485844110450892E-3</v>
      </c>
    </row>
    <row r="54" spans="1:22" x14ac:dyDescent="0.25">
      <c r="A54">
        <v>2017</v>
      </c>
      <c r="B54" t="s">
        <v>80</v>
      </c>
      <c r="C54">
        <f t="shared" si="0"/>
        <v>176</v>
      </c>
      <c r="D54">
        <f>+VLOOKUP(B54,[1]Rådata!$O$2:$R$697,3,)</f>
        <v>1841</v>
      </c>
      <c r="E54" t="str">
        <f>+VLOOKUP(B54,[1]Rådata!$O$2:$Q$697,2,)</f>
        <v>NOK</v>
      </c>
      <c r="F54">
        <v>0.11794871794871795</v>
      </c>
      <c r="G54">
        <v>4.1720713417105794E-2</v>
      </c>
      <c r="H54">
        <v>3.6659097992075153E-2</v>
      </c>
      <c r="I54">
        <v>0.36900157570548631</v>
      </c>
      <c r="J54" t="s">
        <v>72</v>
      </c>
      <c r="K54">
        <v>16.927291029880934</v>
      </c>
      <c r="L54">
        <v>16.797954937191328</v>
      </c>
      <c r="M54">
        <v>9.5321339740567321</v>
      </c>
      <c r="N54">
        <f t="shared" si="1"/>
        <v>5.1704839950381514</v>
      </c>
      <c r="O54" t="s">
        <v>259</v>
      </c>
      <c r="P54">
        <v>16.797954937191328</v>
      </c>
      <c r="Q54">
        <v>10.165467127635536</v>
      </c>
      <c r="R54">
        <v>9.233079858945672</v>
      </c>
      <c r="S54">
        <v>9.6633249960523226</v>
      </c>
      <c r="T54">
        <v>0.60523278183916895</v>
      </c>
      <c r="U54">
        <v>0.39361292804924969</v>
      </c>
      <c r="V54">
        <v>1.1542901115813775E-3</v>
      </c>
    </row>
    <row r="55" spans="1:22" x14ac:dyDescent="0.25">
      <c r="A55">
        <v>2016</v>
      </c>
      <c r="B55" t="s">
        <v>80</v>
      </c>
      <c r="C55">
        <f t="shared" si="0"/>
        <v>175</v>
      </c>
      <c r="D55">
        <f>+VLOOKUP(B55,[1]Rådata!$O$2:$R$697,3,)</f>
        <v>1841</v>
      </c>
      <c r="E55" t="str">
        <f>+VLOOKUP(B55,[1]Rådata!$O$2:$Q$697,2,)</f>
        <v>NOK</v>
      </c>
      <c r="F55">
        <v>0.2022937241159605</v>
      </c>
      <c r="G55">
        <v>5.9036816660468575E-2</v>
      </c>
      <c r="H55">
        <v>4.9692843447979029E-2</v>
      </c>
      <c r="I55">
        <v>0.29372411596049697</v>
      </c>
      <c r="J55" t="s">
        <v>72</v>
      </c>
      <c r="K55">
        <v>17.056421809693088</v>
      </c>
      <c r="L55">
        <v>16.884121476930837</v>
      </c>
      <c r="M55">
        <v>9.5739412759856481</v>
      </c>
      <c r="N55">
        <f t="shared" si="1"/>
        <v>5.1647859739235145</v>
      </c>
      <c r="O55" t="s">
        <v>259</v>
      </c>
      <c r="P55">
        <v>16.884121476930837</v>
      </c>
      <c r="Q55">
        <v>10.1241079233059</v>
      </c>
      <c r="R55">
        <v>9.1674328709649071</v>
      </c>
      <c r="S55">
        <v>9.6382190749212473</v>
      </c>
      <c r="T55">
        <v>0.61515017844969322</v>
      </c>
      <c r="U55">
        <v>0.38416810362112525</v>
      </c>
      <c r="V55">
        <v>6.8171792918153746E-4</v>
      </c>
    </row>
    <row r="56" spans="1:22" x14ac:dyDescent="0.25">
      <c r="A56">
        <v>2015</v>
      </c>
      <c r="B56" t="s">
        <v>80</v>
      </c>
      <c r="C56">
        <f t="shared" si="0"/>
        <v>174</v>
      </c>
      <c r="D56">
        <f>+VLOOKUP(B56,[1]Rådata!$O$2:$R$697,3,)</f>
        <v>1841</v>
      </c>
      <c r="E56" t="str">
        <f>+VLOOKUP(B56,[1]Rådata!$O$2:$Q$697,2,)</f>
        <v>NOK</v>
      </c>
      <c r="F56">
        <v>0.21635141472565264</v>
      </c>
      <c r="G56">
        <v>4.9911644848353712E-2</v>
      </c>
      <c r="H56">
        <v>4.3391020817657389E-2</v>
      </c>
      <c r="I56">
        <v>0.49038611849304359</v>
      </c>
      <c r="J56" t="s">
        <v>72</v>
      </c>
      <c r="K56">
        <v>17.277991168043329</v>
      </c>
      <c r="L56">
        <v>17.137989354915025</v>
      </c>
      <c r="M56">
        <v>9.6351504863481239</v>
      </c>
      <c r="N56">
        <f t="shared" si="1"/>
        <v>5.1590552992145291</v>
      </c>
      <c r="O56" t="s">
        <v>259</v>
      </c>
      <c r="P56">
        <v>17.137989354915025</v>
      </c>
      <c r="Q56">
        <v>10.117105882625266</v>
      </c>
      <c r="R56">
        <v>9.149528232579426</v>
      </c>
      <c r="S56">
        <v>9.6382190749212473</v>
      </c>
      <c r="T56">
        <v>0.61947260025037354</v>
      </c>
      <c r="U56">
        <v>0.38000242296975328</v>
      </c>
      <c r="V56">
        <v>5.2497677987319794E-4</v>
      </c>
    </row>
    <row r="57" spans="1:22" x14ac:dyDescent="0.25">
      <c r="A57">
        <v>2020</v>
      </c>
      <c r="B57" t="s">
        <v>80</v>
      </c>
      <c r="C57">
        <f t="shared" si="0"/>
        <v>179</v>
      </c>
      <c r="D57">
        <f>+VLOOKUP(B57,[1]Rådata!$O$2:$R$697,3,)</f>
        <v>1841</v>
      </c>
      <c r="E57" t="str">
        <f>+VLOOKUP(B57,[1]Rådata!$O$2:$Q$697,2,)</f>
        <v>NOK</v>
      </c>
      <c r="F57">
        <v>-7.5349428208386277E-2</v>
      </c>
      <c r="G57">
        <v>-2.2104596115853432E-2</v>
      </c>
      <c r="H57">
        <v>-2.0855314060631638E-2</v>
      </c>
      <c r="I57">
        <v>0.88703939008894539</v>
      </c>
      <c r="J57" t="s">
        <v>72</v>
      </c>
      <c r="K57">
        <v>17.163096170177781</v>
      </c>
      <c r="L57">
        <v>17.104919401017714</v>
      </c>
      <c r="M57">
        <v>9.5814900496692275</v>
      </c>
      <c r="N57">
        <f t="shared" si="1"/>
        <v>5.1873858058407549</v>
      </c>
      <c r="O57" t="s">
        <v>259</v>
      </c>
      <c r="P57">
        <v>17.104919401017714</v>
      </c>
      <c r="Q57">
        <v>9.3065592297167257</v>
      </c>
      <c r="R57">
        <v>3.912023005428146</v>
      </c>
      <c r="S57">
        <v>9.2992665811705848</v>
      </c>
      <c r="T57">
        <v>0.9927338782924614</v>
      </c>
      <c r="U57">
        <v>4.5413260672116261E-3</v>
      </c>
      <c r="V57">
        <v>2.7247956403269754E-3</v>
      </c>
    </row>
    <row r="58" spans="1:22" x14ac:dyDescent="0.25">
      <c r="A58">
        <v>2016</v>
      </c>
      <c r="B58" t="s">
        <v>157</v>
      </c>
      <c r="C58">
        <f t="shared" si="0"/>
        <v>10</v>
      </c>
      <c r="D58">
        <f>+VLOOKUP(B58,[1]Rådata!$O$2:$R$697,3,)</f>
        <v>2006</v>
      </c>
      <c r="E58" t="str">
        <f>+VLOOKUP(B58,[1]Rådata!$O$2:$Q$697,2,)</f>
        <v>NOK</v>
      </c>
      <c r="F58">
        <v>0.16989806484272532</v>
      </c>
      <c r="G58">
        <v>5.366179464239642E-2</v>
      </c>
      <c r="H58">
        <v>4.6280991735537187E-2</v>
      </c>
      <c r="I58">
        <v>0.80052923445086177</v>
      </c>
      <c r="J58" t="s">
        <v>47</v>
      </c>
      <c r="K58">
        <v>14.282625644384128</v>
      </c>
      <c r="L58">
        <v>14.134655686376242</v>
      </c>
      <c r="M58">
        <v>6.6732979677676543</v>
      </c>
      <c r="N58">
        <f t="shared" si="1"/>
        <v>2.3025850929940459</v>
      </c>
      <c r="O58" t="s">
        <v>260</v>
      </c>
      <c r="P58">
        <v>14.134655686376242</v>
      </c>
      <c r="Q58">
        <v>9.157993891603974</v>
      </c>
      <c r="R58">
        <v>8.7917900243193632</v>
      </c>
      <c r="S58">
        <v>7.8935720735049024</v>
      </c>
      <c r="T58">
        <v>0.28240252897787144</v>
      </c>
      <c r="U58">
        <v>0.69336143308746045</v>
      </c>
      <c r="V58">
        <v>2.4236037934668071E-2</v>
      </c>
    </row>
    <row r="59" spans="1:22" x14ac:dyDescent="0.25">
      <c r="A59">
        <v>2019</v>
      </c>
      <c r="B59" t="s">
        <v>157</v>
      </c>
      <c r="C59">
        <f t="shared" si="0"/>
        <v>13</v>
      </c>
      <c r="D59">
        <f>+VLOOKUP(B59,[1]Rådata!$O$2:$R$697,3,)</f>
        <v>2006</v>
      </c>
      <c r="E59" t="str">
        <f>+VLOOKUP(B59,[1]Rådata!$O$2:$Q$697,2,)</f>
        <v>NOK</v>
      </c>
      <c r="F59">
        <v>6.317902548816838E-2</v>
      </c>
      <c r="G59">
        <v>2.0541700152358525E-2</v>
      </c>
      <c r="H59">
        <v>2.042803278398329E-2</v>
      </c>
      <c r="I59">
        <v>1.0547184540827705</v>
      </c>
      <c r="J59" t="s">
        <v>47</v>
      </c>
      <c r="K59">
        <v>14.930820658975085</v>
      </c>
      <c r="L59">
        <v>14.925271798785939</v>
      </c>
      <c r="M59">
        <v>7.259819610363186</v>
      </c>
      <c r="N59">
        <f t="shared" si="1"/>
        <v>2.5649493574615367</v>
      </c>
      <c r="O59" t="s">
        <v>260</v>
      </c>
      <c r="P59">
        <v>14.925271798785939</v>
      </c>
      <c r="Q59">
        <v>8.7718354097898175</v>
      </c>
      <c r="R59">
        <v>8.0063675676502459</v>
      </c>
      <c r="S59">
        <v>8.0423780051732798</v>
      </c>
      <c r="T59">
        <v>0.48217054263565889</v>
      </c>
      <c r="U59">
        <v>0.46511627906976744</v>
      </c>
      <c r="V59">
        <v>5.2713178294573643E-2</v>
      </c>
    </row>
    <row r="60" spans="1:22" x14ac:dyDescent="0.25">
      <c r="A60">
        <v>2020</v>
      </c>
      <c r="B60" t="s">
        <v>157</v>
      </c>
      <c r="C60">
        <f t="shared" si="0"/>
        <v>14</v>
      </c>
      <c r="D60">
        <f>+VLOOKUP(B60,[1]Rådata!$O$2:$R$697,3,)</f>
        <v>2006</v>
      </c>
      <c r="E60" t="str">
        <f>+VLOOKUP(B60,[1]Rådata!$O$2:$Q$697,2,)</f>
        <v>NOK</v>
      </c>
      <c r="F60">
        <v>0.12459555004234121</v>
      </c>
      <c r="G60">
        <v>4.0217944434768213E-2</v>
      </c>
      <c r="H60">
        <v>4.1073882092881264E-2</v>
      </c>
      <c r="I60">
        <v>1.1570821227838062</v>
      </c>
      <c r="J60" t="s">
        <v>47</v>
      </c>
      <c r="K60">
        <v>14.96590946931352</v>
      </c>
      <c r="L60">
        <v>14.98696864162315</v>
      </c>
      <c r="M60">
        <v>7.2772477266314839</v>
      </c>
      <c r="N60">
        <f t="shared" si="1"/>
        <v>2.6390573296152584</v>
      </c>
      <c r="O60" t="s">
        <v>260</v>
      </c>
      <c r="P60">
        <v>14.98696864162315</v>
      </c>
      <c r="Q60">
        <v>8.7290735504517372</v>
      </c>
      <c r="R60">
        <v>8.1047034683711079</v>
      </c>
      <c r="S60">
        <v>7.886081401775745</v>
      </c>
      <c r="T60">
        <v>0.43042071197411003</v>
      </c>
      <c r="U60">
        <v>0.53559870550161814</v>
      </c>
      <c r="V60">
        <v>3.3980582524271843E-2</v>
      </c>
    </row>
    <row r="61" spans="1:22" x14ac:dyDescent="0.25">
      <c r="A61">
        <v>2015</v>
      </c>
      <c r="B61" t="s">
        <v>157</v>
      </c>
      <c r="C61">
        <f t="shared" si="0"/>
        <v>9</v>
      </c>
      <c r="D61">
        <f>+VLOOKUP(B61,[1]Rådata!$O$2:$R$697,3,)</f>
        <v>2006</v>
      </c>
      <c r="E61" t="str">
        <f>+VLOOKUP(B61,[1]Rådata!$O$2:$Q$697,2,)</f>
        <v>NOK</v>
      </c>
      <c r="F61">
        <v>0.20637759183788718</v>
      </c>
      <c r="G61">
        <v>8.0976653707275331E-2</v>
      </c>
      <c r="H61">
        <v>6.1735242610747289E-2</v>
      </c>
      <c r="I61">
        <v>0.44324780934991104</v>
      </c>
      <c r="J61" t="s">
        <v>47</v>
      </c>
      <c r="K61">
        <v>14.166668712364935</v>
      </c>
      <c r="L61">
        <v>13.895362785959247</v>
      </c>
      <c r="M61">
        <v>6.5072777123850116</v>
      </c>
      <c r="N61">
        <f t="shared" si="1"/>
        <v>2.1972245773362196</v>
      </c>
      <c r="O61" t="s">
        <v>260</v>
      </c>
      <c r="P61">
        <v>13.895362785959247</v>
      </c>
      <c r="Q61">
        <v>8.5621665570589691</v>
      </c>
      <c r="R61">
        <v>7.9444921639321588</v>
      </c>
      <c r="S61">
        <v>7.7007477945117984</v>
      </c>
      <c r="T61">
        <v>0.42256214149139582</v>
      </c>
      <c r="U61">
        <v>0.53919694072657742</v>
      </c>
      <c r="V61">
        <v>3.8240917782026769E-2</v>
      </c>
    </row>
    <row r="62" spans="1:22" x14ac:dyDescent="0.25">
      <c r="A62">
        <v>2017</v>
      </c>
      <c r="B62" t="s">
        <v>157</v>
      </c>
      <c r="C62">
        <f t="shared" si="0"/>
        <v>11</v>
      </c>
      <c r="D62">
        <f>+VLOOKUP(B62,[1]Rådata!$O$2:$R$697,3,)</f>
        <v>2006</v>
      </c>
      <c r="E62" t="str">
        <f>+VLOOKUP(B62,[1]Rådata!$O$2:$Q$697,2,)</f>
        <v>NOK</v>
      </c>
      <c r="F62">
        <v>0.31431846323416157</v>
      </c>
      <c r="G62">
        <v>9.4497404072776167E-2</v>
      </c>
      <c r="H62">
        <v>7.5789548827174452E-2</v>
      </c>
      <c r="I62">
        <v>0.70187854941019034</v>
      </c>
      <c r="J62" t="s">
        <v>47</v>
      </c>
      <c r="K62">
        <v>14.544623641293537</v>
      </c>
      <c r="L62">
        <v>14.324011682173282</v>
      </c>
      <c r="M62">
        <v>6.8627579130514009</v>
      </c>
      <c r="N62">
        <f t="shared" si="1"/>
        <v>2.3978952727983707</v>
      </c>
      <c r="O62" t="s">
        <v>260</v>
      </c>
      <c r="P62">
        <v>14.324011682173282</v>
      </c>
      <c r="Q62">
        <v>8.3404560129161833</v>
      </c>
      <c r="R62">
        <v>7.4024515208182438</v>
      </c>
      <c r="S62">
        <v>7.7579062083517467</v>
      </c>
      <c r="T62">
        <v>0.55847255369928406</v>
      </c>
      <c r="U62">
        <v>0.39140811455847258</v>
      </c>
      <c r="V62">
        <v>5.0119331742243436E-2</v>
      </c>
    </row>
    <row r="63" spans="1:22" x14ac:dyDescent="0.25">
      <c r="A63">
        <v>2018</v>
      </c>
      <c r="B63" t="s">
        <v>157</v>
      </c>
      <c r="C63">
        <f t="shared" si="0"/>
        <v>12</v>
      </c>
      <c r="D63">
        <f>+VLOOKUP(B63,[1]Rådata!$O$2:$R$697,3,)</f>
        <v>2006</v>
      </c>
      <c r="E63" t="str">
        <f>+VLOOKUP(B63,[1]Rådata!$O$2:$Q$697,2,)</f>
        <v>NOK</v>
      </c>
      <c r="F63">
        <v>0.13230700013083302</v>
      </c>
      <c r="G63">
        <v>5.2005027135357873E-2</v>
      </c>
      <c r="H63">
        <v>5.4763982608424626E-2</v>
      </c>
      <c r="I63">
        <v>0.33908716208139322</v>
      </c>
      <c r="J63" t="s">
        <v>47</v>
      </c>
      <c r="K63">
        <v>14.758154961131025</v>
      </c>
      <c r="L63">
        <v>14.809847297740751</v>
      </c>
      <c r="M63">
        <v>7.3058600326840093</v>
      </c>
      <c r="N63">
        <f t="shared" si="1"/>
        <v>2.4849066497880004</v>
      </c>
      <c r="O63" t="s">
        <v>260</v>
      </c>
      <c r="P63">
        <v>14.809847297740751</v>
      </c>
      <c r="Q63">
        <v>8.1942293048198174</v>
      </c>
      <c r="R63">
        <v>6.6720329454610674</v>
      </c>
      <c r="S63">
        <v>7.8632667240095735</v>
      </c>
      <c r="T63">
        <v>0.71823204419889508</v>
      </c>
      <c r="U63">
        <v>0.21823204419889503</v>
      </c>
      <c r="V63">
        <v>6.3535911602209949E-2</v>
      </c>
    </row>
    <row r="64" spans="1:22" x14ac:dyDescent="0.25">
      <c r="A64">
        <v>2022</v>
      </c>
      <c r="B64" t="s">
        <v>157</v>
      </c>
      <c r="C64">
        <f t="shared" si="0"/>
        <v>16</v>
      </c>
      <c r="D64">
        <f>+VLOOKUP(B64,[1]Rådata!$O$2:$R$697,3,)</f>
        <v>2006</v>
      </c>
      <c r="E64" t="str">
        <f>+VLOOKUP(B64,[1]Rådata!$O$2:$Q$697,2,)</f>
        <v>NOK</v>
      </c>
      <c r="F64">
        <v>-5.3429195804195799E-2</v>
      </c>
      <c r="G64">
        <v>-1.7071336922830284E-2</v>
      </c>
      <c r="H64">
        <v>-1.8408729019762208E-2</v>
      </c>
      <c r="I64">
        <v>0.98989772727272729</v>
      </c>
      <c r="J64" t="s">
        <v>47</v>
      </c>
      <c r="K64">
        <v>15.015573830018361</v>
      </c>
      <c r="L64">
        <v>15.090997931622901</v>
      </c>
      <c r="M64">
        <v>7.2902928824465967</v>
      </c>
      <c r="N64">
        <f t="shared" si="1"/>
        <v>2.7725887222397811</v>
      </c>
      <c r="O64" t="s">
        <v>260</v>
      </c>
      <c r="P64">
        <v>15.090997931622901</v>
      </c>
      <c r="Q64">
        <v>8.0391573904732372</v>
      </c>
      <c r="R64">
        <v>0</v>
      </c>
      <c r="S64">
        <v>7.9690117811064782</v>
      </c>
      <c r="T64">
        <v>0.93225806451612903</v>
      </c>
      <c r="U64">
        <v>0</v>
      </c>
      <c r="V64">
        <v>6.7741935483870974E-2</v>
      </c>
    </row>
    <row r="65" spans="1:22" x14ac:dyDescent="0.25">
      <c r="A65">
        <v>2021</v>
      </c>
      <c r="B65" t="s">
        <v>157</v>
      </c>
      <c r="C65">
        <f t="shared" si="0"/>
        <v>15</v>
      </c>
      <c r="D65">
        <f>+VLOOKUP(B65,[1]Rådata!$O$2:$R$697,3,)</f>
        <v>2006</v>
      </c>
      <c r="E65" t="str">
        <f>+VLOOKUP(B65,[1]Rådata!$O$2:$Q$697,2,)</f>
        <v>NOK</v>
      </c>
      <c r="F65">
        <v>4.6091210862952384E-2</v>
      </c>
      <c r="G65">
        <v>1.7348484100923336E-2</v>
      </c>
      <c r="H65">
        <v>1.9210583995325829E-2</v>
      </c>
      <c r="I65">
        <v>0.68072573898225364</v>
      </c>
      <c r="J65" t="s">
        <v>47</v>
      </c>
      <c r="K65">
        <v>14.950636694400707</v>
      </c>
      <c r="L65">
        <v>15.052592940437631</v>
      </c>
      <c r="M65">
        <v>7.2541778464565176</v>
      </c>
      <c r="N65">
        <f t="shared" si="1"/>
        <v>2.7080502011022101</v>
      </c>
      <c r="O65" t="s">
        <v>260</v>
      </c>
      <c r="P65">
        <v>15.052592940437631</v>
      </c>
      <c r="Q65">
        <v>7.9963172317967457</v>
      </c>
      <c r="R65">
        <v>0</v>
      </c>
      <c r="S65">
        <v>7.9302062066846828</v>
      </c>
      <c r="T65">
        <v>0.93602693602693599</v>
      </c>
      <c r="U65">
        <v>0</v>
      </c>
      <c r="V65">
        <v>6.3973063973063973E-2</v>
      </c>
    </row>
    <row r="66" spans="1:22" x14ac:dyDescent="0.25">
      <c r="A66">
        <v>2022</v>
      </c>
      <c r="B66" t="s">
        <v>153</v>
      </c>
      <c r="C66">
        <f t="shared" ref="C66:C129" si="2">+A66-D66</f>
        <v>26</v>
      </c>
      <c r="D66">
        <f>+VLOOKUP(B66,[1]Rådata!$O$2:$R$697,3,)</f>
        <v>1996</v>
      </c>
      <c r="E66" t="str">
        <f>+VLOOKUP(B66,[1]Rådata!$O$2:$Q$697,2,)</f>
        <v>USD</v>
      </c>
      <c r="F66">
        <v>0.29720603359616043</v>
      </c>
      <c r="G66">
        <v>6.2724362259509586E-2</v>
      </c>
      <c r="H66">
        <v>0.5554167467486707</v>
      </c>
      <c r="I66">
        <v>3.1725631356416404</v>
      </c>
      <c r="J66" t="s">
        <v>47</v>
      </c>
      <c r="K66">
        <v>11.447362419186469</v>
      </c>
      <c r="L66">
        <v>13.628331221239883</v>
      </c>
      <c r="M66">
        <v>1.0986122886681098</v>
      </c>
      <c r="N66">
        <f t="shared" ref="N66:N129" si="3">+LN(C66)</f>
        <v>3.2580965380214821</v>
      </c>
      <c r="O66" t="s">
        <v>260</v>
      </c>
      <c r="P66">
        <v>15.921532422923587</v>
      </c>
      <c r="Q66">
        <v>9.1858428428557932</v>
      </c>
      <c r="R66">
        <v>8.7608999277880582</v>
      </c>
      <c r="S66">
        <v>8.0953195770607671</v>
      </c>
      <c r="T66">
        <v>0.3360406091370558</v>
      </c>
      <c r="U66">
        <v>0.65380710659898467</v>
      </c>
      <c r="V66">
        <v>1.015228426395939E-2</v>
      </c>
    </row>
    <row r="67" spans="1:22" x14ac:dyDescent="0.25">
      <c r="A67">
        <v>2018</v>
      </c>
      <c r="B67" t="s">
        <v>153</v>
      </c>
      <c r="C67">
        <f t="shared" si="2"/>
        <v>22</v>
      </c>
      <c r="D67">
        <f>+VLOOKUP(B67,[1]Rådata!$O$2:$R$697,3,)</f>
        <v>1996</v>
      </c>
      <c r="E67" t="str">
        <f>+VLOOKUP(B67,[1]Rådata!$O$2:$Q$697,2,)</f>
        <v>USD</v>
      </c>
      <c r="F67">
        <v>0.28605182147603736</v>
      </c>
      <c r="G67">
        <v>6.2075391699616428E-2</v>
      </c>
      <c r="H67">
        <v>0.57361533467728154</v>
      </c>
      <c r="I67">
        <v>3.2503095430122793</v>
      </c>
      <c r="J67" t="s">
        <v>47</v>
      </c>
      <c r="K67">
        <v>11.382828169079987</v>
      </c>
      <c r="L67">
        <v>13.606437550626847</v>
      </c>
      <c r="M67">
        <v>1.0986122886681098</v>
      </c>
      <c r="N67">
        <f t="shared" si="3"/>
        <v>3.0910424533583161</v>
      </c>
      <c r="O67" t="s">
        <v>260</v>
      </c>
      <c r="P67">
        <v>15.768737064171768</v>
      </c>
      <c r="Q67">
        <v>8.9546439410157301</v>
      </c>
      <c r="R67">
        <v>8.4630853082081661</v>
      </c>
      <c r="S67">
        <v>7.9764300453699875</v>
      </c>
      <c r="T67">
        <v>0.37598204264870932</v>
      </c>
      <c r="U67">
        <v>0.611672278338945</v>
      </c>
      <c r="V67">
        <v>1.2345679012345678E-2</v>
      </c>
    </row>
    <row r="68" spans="1:22" x14ac:dyDescent="0.25">
      <c r="A68">
        <v>2021</v>
      </c>
      <c r="B68" t="s">
        <v>153</v>
      </c>
      <c r="C68">
        <f t="shared" si="2"/>
        <v>25</v>
      </c>
      <c r="D68">
        <f>+VLOOKUP(B68,[1]Rådata!$O$2:$R$697,3,)</f>
        <v>1996</v>
      </c>
      <c r="E68" t="str">
        <f>+VLOOKUP(B68,[1]Rådata!$O$2:$Q$697,2,)</f>
        <v>USD</v>
      </c>
      <c r="F68">
        <v>0.32978787574142959</v>
      </c>
      <c r="G68">
        <v>6.895797860040781E-2</v>
      </c>
      <c r="H68">
        <v>0.55793543705282733</v>
      </c>
      <c r="I68">
        <v>3.4299185684125866</v>
      </c>
      <c r="J68" t="s">
        <v>47</v>
      </c>
      <c r="K68">
        <v>11.387282873765942</v>
      </c>
      <c r="L68">
        <v>13.478028811959888</v>
      </c>
      <c r="M68">
        <v>1.0986122886681098</v>
      </c>
      <c r="N68">
        <f t="shared" si="3"/>
        <v>3.2188758248682006</v>
      </c>
      <c r="O68" t="s">
        <v>260</v>
      </c>
      <c r="P68">
        <v>15.656897048955887</v>
      </c>
      <c r="Q68">
        <v>8.8634799646639273</v>
      </c>
      <c r="R68">
        <v>8.2379914325777968</v>
      </c>
      <c r="S68">
        <v>8.0705124488217717</v>
      </c>
      <c r="T68">
        <v>0.45249999999999996</v>
      </c>
      <c r="U68">
        <v>0.53500000000000003</v>
      </c>
      <c r="V68">
        <v>1.2500000000000001E-2</v>
      </c>
    </row>
    <row r="69" spans="1:22" x14ac:dyDescent="0.25">
      <c r="A69">
        <v>2020</v>
      </c>
      <c r="B69" t="s">
        <v>153</v>
      </c>
      <c r="C69">
        <f t="shared" si="2"/>
        <v>24</v>
      </c>
      <c r="D69">
        <f>+VLOOKUP(B69,[1]Rådata!$O$2:$R$697,3,)</f>
        <v>1996</v>
      </c>
      <c r="E69" t="str">
        <f>+VLOOKUP(B69,[1]Rådata!$O$2:$Q$697,2,)</f>
        <v>USD</v>
      </c>
      <c r="F69">
        <v>0.31625579722725133</v>
      </c>
      <c r="G69">
        <v>7.048446583561685E-2</v>
      </c>
      <c r="H69">
        <v>0.57829098783488087</v>
      </c>
      <c r="I69">
        <v>3.2040809999751994</v>
      </c>
      <c r="J69" t="s">
        <v>47</v>
      </c>
      <c r="K69">
        <v>11.387396255021875</v>
      </c>
      <c r="L69">
        <v>13.492081093389984</v>
      </c>
      <c r="M69">
        <v>1.0986122886681098</v>
      </c>
      <c r="N69">
        <f t="shared" si="3"/>
        <v>3.1780538303479458</v>
      </c>
      <c r="O69" t="s">
        <v>260</v>
      </c>
      <c r="P69">
        <v>15.636549318286894</v>
      </c>
      <c r="Q69">
        <v>8.4434174717528503</v>
      </c>
      <c r="R69">
        <v>7.3149522199350603</v>
      </c>
      <c r="S69">
        <v>8.0277906133851875</v>
      </c>
      <c r="T69">
        <v>0.65992647058823539</v>
      </c>
      <c r="U69">
        <v>0.3235294117647059</v>
      </c>
      <c r="V69">
        <v>1.6544117647058824E-2</v>
      </c>
    </row>
    <row r="70" spans="1:22" x14ac:dyDescent="0.25">
      <c r="A70">
        <v>2016</v>
      </c>
      <c r="B70" t="s">
        <v>153</v>
      </c>
      <c r="C70">
        <f t="shared" si="2"/>
        <v>20</v>
      </c>
      <c r="D70">
        <f>+VLOOKUP(B70,[1]Rådata!$O$2:$R$697,3,)</f>
        <v>1996</v>
      </c>
      <c r="E70" t="str">
        <f>+VLOOKUP(B70,[1]Rådata!$O$2:$Q$697,2,)</f>
        <v>USD</v>
      </c>
      <c r="F70">
        <v>0.25957616462722727</v>
      </c>
      <c r="G70">
        <v>5.7100066787649006E-2</v>
      </c>
      <c r="H70">
        <v>0.57681561073124188</v>
      </c>
      <c r="I70">
        <v>3.2510094969382854</v>
      </c>
      <c r="J70" t="s">
        <v>47</v>
      </c>
      <c r="K70">
        <v>11.385569252329214</v>
      </c>
      <c r="L70">
        <v>13.698286615985889</v>
      </c>
      <c r="M70">
        <v>1.0986122886681098</v>
      </c>
      <c r="N70">
        <f t="shared" si="3"/>
        <v>2.9957322735539909</v>
      </c>
      <c r="O70" t="s">
        <v>260</v>
      </c>
      <c r="P70">
        <v>15.855337136992707</v>
      </c>
      <c r="Q70">
        <v>8.3636264477317468</v>
      </c>
      <c r="R70">
        <v>7.338834071298904</v>
      </c>
      <c r="S70">
        <v>7.8674775383816886</v>
      </c>
      <c r="T70">
        <v>0.6088709677419355</v>
      </c>
      <c r="U70">
        <v>0.3588709677419355</v>
      </c>
      <c r="V70">
        <v>3.2258064516129031E-2</v>
      </c>
    </row>
    <row r="71" spans="1:22" x14ac:dyDescent="0.25">
      <c r="A71">
        <v>2017</v>
      </c>
      <c r="B71" t="s">
        <v>153</v>
      </c>
      <c r="C71">
        <f t="shared" si="2"/>
        <v>21</v>
      </c>
      <c r="D71">
        <f>+VLOOKUP(B71,[1]Rådata!$O$2:$R$697,3,)</f>
        <v>1996</v>
      </c>
      <c r="E71" t="str">
        <f>+VLOOKUP(B71,[1]Rådata!$O$2:$Q$697,2,)</f>
        <v>USD</v>
      </c>
      <c r="F71">
        <v>0.27280170384006164</v>
      </c>
      <c r="G71">
        <v>6.0178556040461365E-2</v>
      </c>
      <c r="H71">
        <v>0.58061981070830626</v>
      </c>
      <c r="I71">
        <v>3.2111124191960272</v>
      </c>
      <c r="J71" t="s">
        <v>47</v>
      </c>
      <c r="K71">
        <v>11.382828169079987</v>
      </c>
      <c r="L71">
        <v>13.649608264280594</v>
      </c>
      <c r="M71">
        <v>1.0986122886681098</v>
      </c>
      <c r="N71">
        <f t="shared" si="3"/>
        <v>3.044522437723423</v>
      </c>
      <c r="O71" t="s">
        <v>260</v>
      </c>
      <c r="P71">
        <v>15.75874209443792</v>
      </c>
      <c r="Q71">
        <v>8.3571767046657559</v>
      </c>
      <c r="R71">
        <v>7.1905381951417899</v>
      </c>
      <c r="S71">
        <v>7.9497754875307258</v>
      </c>
      <c r="T71">
        <v>0.66537717601547375</v>
      </c>
      <c r="U71">
        <v>0.31141199226305605</v>
      </c>
      <c r="V71">
        <v>2.3210831721470013E-2</v>
      </c>
    </row>
    <row r="72" spans="1:22" x14ac:dyDescent="0.25">
      <c r="A72">
        <v>2019</v>
      </c>
      <c r="B72" t="s">
        <v>153</v>
      </c>
      <c r="C72">
        <f t="shared" si="2"/>
        <v>23</v>
      </c>
      <c r="D72">
        <f>+VLOOKUP(B72,[1]Rådata!$O$2:$R$697,3,)</f>
        <v>1996</v>
      </c>
      <c r="E72" t="str">
        <f>+VLOOKUP(B72,[1]Rådata!$O$2:$Q$697,2,)</f>
        <v>USD</v>
      </c>
      <c r="F72">
        <v>0.308048081177904</v>
      </c>
      <c r="G72">
        <v>6.7546301096020792E-2</v>
      </c>
      <c r="H72">
        <v>0.57877773222176665</v>
      </c>
      <c r="I72">
        <v>3.1680901491777345</v>
      </c>
      <c r="J72" t="s">
        <v>47</v>
      </c>
      <c r="K72">
        <v>11.38286233667203</v>
      </c>
      <c r="L72">
        <v>13.53096755347933</v>
      </c>
      <c r="M72">
        <v>1.0986122886681098</v>
      </c>
      <c r="N72">
        <f t="shared" si="3"/>
        <v>3.1354942159291497</v>
      </c>
      <c r="O72" t="s">
        <v>260</v>
      </c>
      <c r="P72">
        <v>15.707717277626164</v>
      </c>
      <c r="Q72">
        <v>8.3526169942525943</v>
      </c>
      <c r="R72">
        <v>7.028779988066451</v>
      </c>
      <c r="S72">
        <v>8.0144801713127745</v>
      </c>
      <c r="T72">
        <v>0.71309771309771308</v>
      </c>
      <c r="U72">
        <v>0.26611226611226607</v>
      </c>
      <c r="V72">
        <v>2.0790020790020788E-2</v>
      </c>
    </row>
    <row r="73" spans="1:22" x14ac:dyDescent="0.25">
      <c r="A73">
        <v>2015</v>
      </c>
      <c r="B73" t="s">
        <v>153</v>
      </c>
      <c r="C73">
        <f t="shared" si="2"/>
        <v>19</v>
      </c>
      <c r="D73">
        <f>+VLOOKUP(B73,[1]Rådata!$O$2:$R$697,3,)</f>
        <v>1996</v>
      </c>
      <c r="E73" t="str">
        <f>+VLOOKUP(B73,[1]Rådata!$O$2:$Q$697,2,)</f>
        <v>USD</v>
      </c>
      <c r="F73">
        <v>0.22620709338779951</v>
      </c>
      <c r="G73">
        <v>5.5926014130348492E-2</v>
      </c>
      <c r="H73">
        <v>0.57780106620494831</v>
      </c>
      <c r="I73">
        <v>2.9461239670527166</v>
      </c>
      <c r="J73" t="s">
        <v>47</v>
      </c>
      <c r="K73">
        <v>11.382680096022749</v>
      </c>
      <c r="L73">
        <v>13.717880088368359</v>
      </c>
      <c r="M73">
        <v>1.0986122886681098</v>
      </c>
      <c r="N73">
        <f t="shared" si="3"/>
        <v>2.9444389791664403</v>
      </c>
      <c r="O73" t="s">
        <v>260</v>
      </c>
      <c r="P73">
        <v>15.892472706287128</v>
      </c>
      <c r="Q73">
        <v>8.2838402006831338</v>
      </c>
      <c r="R73">
        <v>7.1581992396271055</v>
      </c>
      <c r="S73">
        <v>7.8444735408992887</v>
      </c>
      <c r="T73">
        <v>0.64444444444444438</v>
      </c>
      <c r="U73">
        <v>0.32444444444444442</v>
      </c>
      <c r="V73">
        <v>3.111111111111111E-2</v>
      </c>
    </row>
    <row r="74" spans="1:22" x14ac:dyDescent="0.25">
      <c r="A74">
        <v>2018</v>
      </c>
      <c r="B74" t="s">
        <v>243</v>
      </c>
      <c r="C74">
        <f t="shared" si="2"/>
        <v>28</v>
      </c>
      <c r="D74">
        <f>+VLOOKUP(B74,[1]Rådata!$O$2:$R$697,3,)</f>
        <v>1990</v>
      </c>
      <c r="E74" t="str">
        <f>+VLOOKUP(B74,[1]Rådata!$O$2:$Q$697,2,)</f>
        <v>USD</v>
      </c>
      <c r="F74">
        <v>-0.26719097733016484</v>
      </c>
      <c r="G74">
        <v>-0.2082953509571559</v>
      </c>
      <c r="H74">
        <v>-0.21217930476718236</v>
      </c>
      <c r="I74">
        <v>1.8860095809286711E-2</v>
      </c>
      <c r="J74" t="s">
        <v>129</v>
      </c>
      <c r="K74">
        <v>11.108994179953779</v>
      </c>
      <c r="L74">
        <v>11.127468845320323</v>
      </c>
      <c r="M74">
        <v>3.6375861597263857</v>
      </c>
      <c r="N74">
        <f t="shared" si="3"/>
        <v>3.3322045101752038</v>
      </c>
      <c r="O74" t="s">
        <v>261</v>
      </c>
      <c r="P74">
        <v>13.289768358865242</v>
      </c>
      <c r="Q74">
        <v>8.1181368830097522</v>
      </c>
      <c r="R74">
        <v>5.4945040237201255</v>
      </c>
      <c r="S74">
        <v>8.0058439305762814</v>
      </c>
      <c r="T74">
        <v>0.89378238341968907</v>
      </c>
      <c r="U74">
        <v>7.2538860103626937E-2</v>
      </c>
      <c r="V74">
        <v>3.3678756476683933E-2</v>
      </c>
    </row>
    <row r="75" spans="1:22" x14ac:dyDescent="0.25">
      <c r="A75">
        <v>2016</v>
      </c>
      <c r="B75" t="s">
        <v>243</v>
      </c>
      <c r="C75">
        <f t="shared" si="2"/>
        <v>26</v>
      </c>
      <c r="D75">
        <f>+VLOOKUP(B75,[1]Rådata!$O$2:$R$697,3,)</f>
        <v>1990</v>
      </c>
      <c r="E75" t="str">
        <f>+VLOOKUP(B75,[1]Rådata!$O$2:$Q$697,2,)</f>
        <v>USD</v>
      </c>
      <c r="F75">
        <v>-0.2996089352373052</v>
      </c>
      <c r="G75">
        <v>-0.23564088822611085</v>
      </c>
      <c r="H75">
        <v>-0.28129172229639521</v>
      </c>
      <c r="I75">
        <v>1.4813059192984536E-2</v>
      </c>
      <c r="J75" t="s">
        <v>129</v>
      </c>
      <c r="K75">
        <v>11.183087174985056</v>
      </c>
      <c r="L75">
        <v>11.360170477377947</v>
      </c>
      <c r="M75">
        <v>3.713572066704308</v>
      </c>
      <c r="N75">
        <f t="shared" si="3"/>
        <v>3.2580965380214821</v>
      </c>
      <c r="O75" t="s">
        <v>261</v>
      </c>
      <c r="P75">
        <v>13.517220998384765</v>
      </c>
      <c r="Q75">
        <v>8.1024711296133933</v>
      </c>
      <c r="R75">
        <v>6.6679100275236687</v>
      </c>
      <c r="S75">
        <v>7.7918401241760682</v>
      </c>
      <c r="T75">
        <v>0.73298429319371727</v>
      </c>
      <c r="U75">
        <v>0.23821989528795812</v>
      </c>
      <c r="V75">
        <v>2.8795811518324606E-2</v>
      </c>
    </row>
    <row r="76" spans="1:22" x14ac:dyDescent="0.25">
      <c r="A76">
        <v>2017</v>
      </c>
      <c r="B76" t="s">
        <v>243</v>
      </c>
      <c r="C76">
        <f t="shared" si="2"/>
        <v>27</v>
      </c>
      <c r="D76">
        <f>+VLOOKUP(B76,[1]Rådata!$O$2:$R$697,3,)</f>
        <v>1990</v>
      </c>
      <c r="E76" t="str">
        <f>+VLOOKUP(B76,[1]Rådata!$O$2:$Q$697,2,)</f>
        <v>USD</v>
      </c>
      <c r="F76">
        <v>-0.56496598639455775</v>
      </c>
      <c r="G76">
        <v>-0.40392004279947474</v>
      </c>
      <c r="H76">
        <v>-0.37361665117116033</v>
      </c>
      <c r="I76">
        <v>2.2675736961451247E-2</v>
      </c>
      <c r="J76" t="s">
        <v>129</v>
      </c>
      <c r="K76">
        <v>11.107750314820192</v>
      </c>
      <c r="L76">
        <v>11.029763645186712</v>
      </c>
      <c r="M76">
        <v>3.784189633918261</v>
      </c>
      <c r="N76">
        <f t="shared" si="3"/>
        <v>3.2958368660043291</v>
      </c>
      <c r="O76" t="s">
        <v>261</v>
      </c>
      <c r="P76">
        <v>13.138897475344038</v>
      </c>
      <c r="Q76">
        <v>8.0854847394552607</v>
      </c>
      <c r="R76">
        <v>6.5750419488119114</v>
      </c>
      <c r="S76">
        <v>7.7893064391743945</v>
      </c>
      <c r="T76">
        <v>0.74365482233502544</v>
      </c>
      <c r="U76">
        <v>0.22081218274111675</v>
      </c>
      <c r="V76">
        <v>3.5532994923857864E-2</v>
      </c>
    </row>
    <row r="77" spans="1:22" x14ac:dyDescent="0.25">
      <c r="A77">
        <v>2015</v>
      </c>
      <c r="B77" t="s">
        <v>243</v>
      </c>
      <c r="C77">
        <f t="shared" si="2"/>
        <v>25</v>
      </c>
      <c r="D77">
        <f>+VLOOKUP(B77,[1]Rådata!$O$2:$R$697,3,)</f>
        <v>1990</v>
      </c>
      <c r="E77" t="str">
        <f>+VLOOKUP(B77,[1]Rådata!$O$2:$Q$697,2,)</f>
        <v>USD</v>
      </c>
      <c r="F77">
        <v>-0.21432628882113586</v>
      </c>
      <c r="G77">
        <v>-0.18291910717112553</v>
      </c>
      <c r="H77">
        <v>-0.34699699699699699</v>
      </c>
      <c r="I77">
        <v>1.1592724406162692E-2</v>
      </c>
      <c r="J77" t="s">
        <v>129</v>
      </c>
      <c r="K77">
        <v>10.883316305214271</v>
      </c>
      <c r="L77">
        <v>11.523588413138482</v>
      </c>
      <c r="M77">
        <v>3.713572066704308</v>
      </c>
      <c r="N77">
        <f t="shared" si="3"/>
        <v>3.2188758248682006</v>
      </c>
      <c r="O77" t="s">
        <v>261</v>
      </c>
      <c r="P77">
        <v>13.698181031057251</v>
      </c>
      <c r="Q77">
        <v>7.9887231497438354</v>
      </c>
      <c r="R77">
        <v>5.8881646846230771</v>
      </c>
      <c r="S77">
        <v>7.7913637155853399</v>
      </c>
      <c r="T77">
        <v>0.82089552238805963</v>
      </c>
      <c r="U77">
        <v>0.12238805970149254</v>
      </c>
      <c r="V77">
        <v>5.6716417910447757E-2</v>
      </c>
    </row>
    <row r="78" spans="1:22" x14ac:dyDescent="0.25">
      <c r="A78">
        <v>2022</v>
      </c>
      <c r="B78" t="s">
        <v>243</v>
      </c>
      <c r="C78">
        <f t="shared" si="2"/>
        <v>32</v>
      </c>
      <c r="D78">
        <f>+VLOOKUP(B78,[1]Rådata!$O$2:$R$697,3,)</f>
        <v>1990</v>
      </c>
      <c r="E78" t="str">
        <f>+VLOOKUP(B78,[1]Rådata!$O$2:$Q$697,2,)</f>
        <v>USD</v>
      </c>
      <c r="F78">
        <v>0.12809760620364127</v>
      </c>
      <c r="G78">
        <v>0.1143252976927441</v>
      </c>
      <c r="H78">
        <v>0.26628994458681032</v>
      </c>
      <c r="I78">
        <v>3.6342436502584854E-2</v>
      </c>
      <c r="J78" t="s">
        <v>129</v>
      </c>
      <c r="K78">
        <v>11.82752450357102</v>
      </c>
      <c r="L78">
        <v>12.673062362501771</v>
      </c>
      <c r="M78">
        <v>4.0943445622221004</v>
      </c>
      <c r="N78">
        <f t="shared" si="3"/>
        <v>3.4657359027997265</v>
      </c>
      <c r="O78" t="s">
        <v>261</v>
      </c>
      <c r="P78">
        <v>14.966263564185477</v>
      </c>
      <c r="Q78">
        <v>7.9136020674008547</v>
      </c>
      <c r="R78">
        <v>6.6106893152200152</v>
      </c>
      <c r="S78">
        <v>7.5349482167433468</v>
      </c>
      <c r="T78">
        <v>0.68478260869565233</v>
      </c>
      <c r="U78">
        <v>0.27173913043478265</v>
      </c>
      <c r="V78">
        <v>4.3478260869565223E-2</v>
      </c>
    </row>
    <row r="79" spans="1:22" x14ac:dyDescent="0.25">
      <c r="A79">
        <v>2021</v>
      </c>
      <c r="B79" t="s">
        <v>243</v>
      </c>
      <c r="C79">
        <f t="shared" si="2"/>
        <v>31</v>
      </c>
      <c r="D79">
        <f>+VLOOKUP(B79,[1]Rådata!$O$2:$R$697,3,)</f>
        <v>1990</v>
      </c>
      <c r="E79" t="str">
        <f>+VLOOKUP(B79,[1]Rådata!$O$2:$Q$697,2,)</f>
        <v>USD</v>
      </c>
      <c r="F79">
        <v>0.2386540000980216</v>
      </c>
      <c r="G79">
        <v>0.20566961504482403</v>
      </c>
      <c r="H79">
        <v>0.45661483160115651</v>
      </c>
      <c r="I79">
        <v>5.9107023247455523E-2</v>
      </c>
      <c r="J79" t="s">
        <v>129</v>
      </c>
      <c r="K79">
        <v>11.759551140431642</v>
      </c>
      <c r="L79">
        <v>12.557120285853728</v>
      </c>
      <c r="M79">
        <v>3.6635616461296463</v>
      </c>
      <c r="N79">
        <f t="shared" si="3"/>
        <v>3.4339872044851463</v>
      </c>
      <c r="O79" t="s">
        <v>261</v>
      </c>
      <c r="P79">
        <v>14.735988522849727</v>
      </c>
      <c r="Q79">
        <v>7.6125902405502401</v>
      </c>
      <c r="R79">
        <v>5.2233906747194236</v>
      </c>
      <c r="S79">
        <v>7.511587030261369</v>
      </c>
      <c r="T79">
        <v>0.90393013100436681</v>
      </c>
      <c r="U79">
        <v>9.1703056768558944E-2</v>
      </c>
      <c r="V79">
        <v>4.3668122270742356E-3</v>
      </c>
    </row>
    <row r="80" spans="1:22" x14ac:dyDescent="0.25">
      <c r="A80">
        <v>2020</v>
      </c>
      <c r="B80" t="s">
        <v>243</v>
      </c>
      <c r="C80">
        <f t="shared" si="2"/>
        <v>30</v>
      </c>
      <c r="D80">
        <f>+VLOOKUP(B80,[1]Rådata!$O$2:$R$697,3,)</f>
        <v>1990</v>
      </c>
      <c r="E80" t="str">
        <f>+VLOOKUP(B80,[1]Rådata!$O$2:$Q$697,2,)</f>
        <v>USD</v>
      </c>
      <c r="F80">
        <v>0.22016824016669667</v>
      </c>
      <c r="G80">
        <v>0.19283770143119794</v>
      </c>
      <c r="H80">
        <v>0.45792892379800748</v>
      </c>
      <c r="I80">
        <v>4.9365883775371079E-2</v>
      </c>
      <c r="J80" t="s">
        <v>129</v>
      </c>
      <c r="K80">
        <v>11.445171111916876</v>
      </c>
      <c r="L80">
        <v>12.3100361858722</v>
      </c>
      <c r="M80">
        <v>3.4339872044851463</v>
      </c>
      <c r="N80">
        <f t="shared" si="3"/>
        <v>3.4011973816621555</v>
      </c>
      <c r="O80" t="s">
        <v>261</v>
      </c>
      <c r="P80">
        <v>14.454504410769109</v>
      </c>
      <c r="Q80">
        <v>7.462588218741125</v>
      </c>
      <c r="R80">
        <v>5.4766727350721123</v>
      </c>
      <c r="S80">
        <v>7.2443346527211068</v>
      </c>
      <c r="T80">
        <v>0.80392156862745101</v>
      </c>
      <c r="U80">
        <v>0.13725490196078433</v>
      </c>
      <c r="V80">
        <v>5.8823529411764705E-2</v>
      </c>
    </row>
    <row r="81" spans="1:22" x14ac:dyDescent="0.25">
      <c r="A81">
        <v>2019</v>
      </c>
      <c r="B81" t="s">
        <v>243</v>
      </c>
      <c r="C81">
        <f t="shared" si="2"/>
        <v>29</v>
      </c>
      <c r="D81">
        <f>+VLOOKUP(B81,[1]Rådata!$O$2:$R$697,3,)</f>
        <v>1990</v>
      </c>
      <c r="E81" t="str">
        <f>+VLOOKUP(B81,[1]Rådata!$O$2:$Q$697,2,)</f>
        <v>USD</v>
      </c>
      <c r="F81">
        <v>-0.12749224634470535</v>
      </c>
      <c r="G81">
        <v>-7.4154726316874545E-2</v>
      </c>
      <c r="H81">
        <v>-7.4501275130425773E-2</v>
      </c>
      <c r="I81">
        <v>0.2827647319450598</v>
      </c>
      <c r="J81" t="s">
        <v>129</v>
      </c>
      <c r="K81">
        <v>11.25476335905444</v>
      </c>
      <c r="L81">
        <v>11.259425793641119</v>
      </c>
      <c r="M81">
        <v>3.6109179126442243</v>
      </c>
      <c r="N81">
        <f t="shared" si="3"/>
        <v>3.3672958299864741</v>
      </c>
      <c r="O81" t="s">
        <v>261</v>
      </c>
      <c r="P81">
        <v>13.436175517787953</v>
      </c>
      <c r="Q81">
        <v>7.1806960300922933</v>
      </c>
      <c r="R81">
        <v>0</v>
      </c>
      <c r="S81">
        <v>7.1040034093040383</v>
      </c>
      <c r="T81">
        <v>0.9261744966442953</v>
      </c>
      <c r="U81">
        <v>0</v>
      </c>
      <c r="V81">
        <v>7.3825503355704702E-2</v>
      </c>
    </row>
    <row r="82" spans="1:22" x14ac:dyDescent="0.25">
      <c r="A82">
        <v>2022</v>
      </c>
      <c r="B82" t="s">
        <v>188</v>
      </c>
      <c r="C82">
        <f t="shared" si="2"/>
        <v>41</v>
      </c>
      <c r="D82">
        <f>+VLOOKUP(B82,[1]Rådata!$O$2:$R$697,3,)</f>
        <v>1981</v>
      </c>
      <c r="E82" t="str">
        <f>+VLOOKUP(B82,[1]Rådata!$O$2:$Q$697,2,)</f>
        <v>NOK</v>
      </c>
      <c r="F82">
        <v>0.34310142279075839</v>
      </c>
      <c r="G82">
        <v>0.10937955141275851</v>
      </c>
      <c r="H82">
        <v>0.16866116975199719</v>
      </c>
      <c r="I82">
        <v>0.55005873906800684</v>
      </c>
      <c r="J82" t="s">
        <v>56</v>
      </c>
      <c r="K82">
        <v>17.254934569098623</v>
      </c>
      <c r="L82">
        <v>17.688002402055087</v>
      </c>
      <c r="M82">
        <v>8.8866856390655844</v>
      </c>
      <c r="N82">
        <f t="shared" si="3"/>
        <v>3.713572066704308</v>
      </c>
      <c r="O82" t="s">
        <v>262</v>
      </c>
      <c r="P82">
        <v>17.688002402055087</v>
      </c>
      <c r="Q82">
        <v>8.9173106931978072</v>
      </c>
      <c r="R82">
        <v>8.1662162685921427</v>
      </c>
      <c r="S82">
        <v>8.1718820061278201</v>
      </c>
      <c r="T82">
        <v>0.47453083109919569</v>
      </c>
      <c r="U82">
        <v>0.47184986595174261</v>
      </c>
      <c r="V82">
        <v>5.3619302949061663E-2</v>
      </c>
    </row>
    <row r="83" spans="1:22" x14ac:dyDescent="0.25">
      <c r="A83">
        <v>2021</v>
      </c>
      <c r="B83" t="s">
        <v>188</v>
      </c>
      <c r="C83">
        <f t="shared" si="2"/>
        <v>40</v>
      </c>
      <c r="D83">
        <f>+VLOOKUP(B83,[1]Rådata!$O$2:$R$697,3,)</f>
        <v>1981</v>
      </c>
      <c r="E83" t="str">
        <f>+VLOOKUP(B83,[1]Rådata!$O$2:$Q$697,2,)</f>
        <v>NOK</v>
      </c>
      <c r="F83">
        <v>0.32664384762485593</v>
      </c>
      <c r="G83">
        <v>9.9238899354566826E-2</v>
      </c>
      <c r="H83">
        <v>0.16313123039565186</v>
      </c>
      <c r="I83">
        <v>0.68413490179662362</v>
      </c>
      <c r="J83" t="s">
        <v>56</v>
      </c>
      <c r="K83">
        <v>17.097678164613413</v>
      </c>
      <c r="L83">
        <v>17.594703067939221</v>
      </c>
      <c r="M83">
        <v>8.8738881351549725</v>
      </c>
      <c r="N83">
        <f t="shared" si="3"/>
        <v>3.6888794541139363</v>
      </c>
      <c r="O83" t="s">
        <v>262</v>
      </c>
      <c r="P83">
        <v>17.594703067939221</v>
      </c>
      <c r="Q83">
        <v>8.8593634491520881</v>
      </c>
      <c r="R83">
        <v>8.0709060887878188</v>
      </c>
      <c r="S83">
        <v>8.1718820061278201</v>
      </c>
      <c r="T83">
        <v>0.50284090909090906</v>
      </c>
      <c r="U83">
        <v>0.45454545454545453</v>
      </c>
      <c r="V83">
        <v>4.261363636363636E-2</v>
      </c>
    </row>
    <row r="84" spans="1:22" x14ac:dyDescent="0.25">
      <c r="A84">
        <v>2019</v>
      </c>
      <c r="B84" t="s">
        <v>188</v>
      </c>
      <c r="C84">
        <f t="shared" si="2"/>
        <v>38</v>
      </c>
      <c r="D84">
        <f>+VLOOKUP(B84,[1]Rådata!$O$2:$R$697,3,)</f>
        <v>1981</v>
      </c>
      <c r="E84" t="str">
        <f>+VLOOKUP(B84,[1]Rådata!$O$2:$Q$697,2,)</f>
        <v>NOK</v>
      </c>
      <c r="F84">
        <v>0.21068490919455982</v>
      </c>
      <c r="G84">
        <v>6.4949411262584425E-2</v>
      </c>
      <c r="H84">
        <v>0.11097288949897048</v>
      </c>
      <c r="I84">
        <v>0.61755843309715774</v>
      </c>
      <c r="J84" t="s">
        <v>56</v>
      </c>
      <c r="K84">
        <v>16.964478807417123</v>
      </c>
      <c r="L84">
        <v>17.50015606154615</v>
      </c>
      <c r="M84">
        <v>8.7806337994949839</v>
      </c>
      <c r="N84">
        <f t="shared" si="3"/>
        <v>3.6375861597263857</v>
      </c>
      <c r="O84" t="s">
        <v>262</v>
      </c>
      <c r="P84">
        <v>17.50015606154615</v>
      </c>
      <c r="Q84">
        <v>8.8378263640077037</v>
      </c>
      <c r="R84">
        <v>8.0063675676502459</v>
      </c>
      <c r="S84">
        <v>8.1718820061278201</v>
      </c>
      <c r="T84">
        <v>0.51378809869375908</v>
      </c>
      <c r="U84">
        <v>0.43541364296081275</v>
      </c>
      <c r="V84">
        <v>5.0798258345428157E-2</v>
      </c>
    </row>
    <row r="85" spans="1:22" x14ac:dyDescent="0.25">
      <c r="A85">
        <v>2020</v>
      </c>
      <c r="B85" t="s">
        <v>188</v>
      </c>
      <c r="C85">
        <f t="shared" si="2"/>
        <v>39</v>
      </c>
      <c r="D85">
        <f>+VLOOKUP(B85,[1]Rådata!$O$2:$R$697,3,)</f>
        <v>1981</v>
      </c>
      <c r="E85" t="str">
        <f>+VLOOKUP(B85,[1]Rådata!$O$2:$Q$697,2,)</f>
        <v>NOK</v>
      </c>
      <c r="F85">
        <v>9.827401106614915E-2</v>
      </c>
      <c r="G85">
        <v>2.9943886666163409E-2</v>
      </c>
      <c r="H85">
        <v>5.3042121684867397E-2</v>
      </c>
      <c r="I85">
        <v>0.64637872656701623</v>
      </c>
      <c r="J85" t="s">
        <v>56</v>
      </c>
      <c r="K85">
        <v>16.926132797392221</v>
      </c>
      <c r="L85">
        <v>17.497893958334508</v>
      </c>
      <c r="M85">
        <v>8.7549494550982931</v>
      </c>
      <c r="N85">
        <f t="shared" si="3"/>
        <v>3.6635616461296463</v>
      </c>
      <c r="O85" t="s">
        <v>262</v>
      </c>
      <c r="P85">
        <v>17.497893958334508</v>
      </c>
      <c r="Q85">
        <v>8.8334627207199308</v>
      </c>
      <c r="R85">
        <v>8.0063675676502459</v>
      </c>
      <c r="S85">
        <v>8.1718820061278201</v>
      </c>
      <c r="T85">
        <v>0.51603498542274051</v>
      </c>
      <c r="U85">
        <v>0.43731778425655976</v>
      </c>
      <c r="V85">
        <v>4.6647230320699708E-2</v>
      </c>
    </row>
    <row r="86" spans="1:22" x14ac:dyDescent="0.25">
      <c r="A86">
        <v>2018</v>
      </c>
      <c r="B86" t="s">
        <v>188</v>
      </c>
      <c r="C86">
        <f t="shared" si="2"/>
        <v>37</v>
      </c>
      <c r="D86">
        <f>+VLOOKUP(B86,[1]Rådata!$O$2:$R$697,3,)</f>
        <v>1981</v>
      </c>
      <c r="E86" t="str">
        <f>+VLOOKUP(B86,[1]Rådata!$O$2:$Q$697,2,)</f>
        <v>NOK</v>
      </c>
      <c r="F86">
        <v>0.41721002059025397</v>
      </c>
      <c r="G86">
        <v>0.12812541167171651</v>
      </c>
      <c r="H86">
        <v>0.21489173663278832</v>
      </c>
      <c r="I86">
        <v>0.5999485243651338</v>
      </c>
      <c r="J86" t="s">
        <v>56</v>
      </c>
      <c r="K86">
        <v>16.934787017609722</v>
      </c>
      <c r="L86">
        <v>17.451911805433006</v>
      </c>
      <c r="M86">
        <v>8.7780178096981363</v>
      </c>
      <c r="N86">
        <f t="shared" si="3"/>
        <v>3.6109179126442243</v>
      </c>
      <c r="O86" t="s">
        <v>262</v>
      </c>
      <c r="P86">
        <v>17.451911805433006</v>
      </c>
      <c r="Q86">
        <v>8.7872203286292976</v>
      </c>
      <c r="R86">
        <v>7.90100705199242</v>
      </c>
      <c r="S86">
        <v>8.1718820061278201</v>
      </c>
      <c r="T86">
        <v>0.54045801526717552</v>
      </c>
      <c r="U86">
        <v>0.41221374045801529</v>
      </c>
      <c r="V86">
        <v>4.732824427480916E-2</v>
      </c>
    </row>
    <row r="87" spans="1:22" x14ac:dyDescent="0.25">
      <c r="A87">
        <v>2017</v>
      </c>
      <c r="B87" t="s">
        <v>188</v>
      </c>
      <c r="C87">
        <f t="shared" si="2"/>
        <v>36</v>
      </c>
      <c r="D87">
        <f>+VLOOKUP(B87,[1]Rådata!$O$2:$R$697,3,)</f>
        <v>1981</v>
      </c>
      <c r="E87" t="str">
        <f>+VLOOKUP(B87,[1]Rådata!$O$2:$Q$697,2,)</f>
        <v>NOK</v>
      </c>
      <c r="F87">
        <v>0.20373965464391539</v>
      </c>
      <c r="G87">
        <v>5.6472853946585855E-2</v>
      </c>
      <c r="H87">
        <v>9.5879213348079056E-2</v>
      </c>
      <c r="I87">
        <v>0.75212015939511601</v>
      </c>
      <c r="J87" t="s">
        <v>56</v>
      </c>
      <c r="K87">
        <v>16.850319303500058</v>
      </c>
      <c r="L87">
        <v>17.379648446914466</v>
      </c>
      <c r="M87">
        <v>8.7369710852541456</v>
      </c>
      <c r="N87">
        <f t="shared" si="3"/>
        <v>3.5835189384561099</v>
      </c>
      <c r="O87" t="s">
        <v>262</v>
      </c>
      <c r="P87">
        <v>17.379648446914466</v>
      </c>
      <c r="Q87">
        <v>8.6690555407254841</v>
      </c>
      <c r="R87">
        <v>7.6009024595420822</v>
      </c>
      <c r="S87">
        <v>8.1718820061278201</v>
      </c>
      <c r="T87">
        <v>0.60824742268041232</v>
      </c>
      <c r="U87">
        <v>0.3436426116838488</v>
      </c>
      <c r="V87">
        <v>4.8109965635738834E-2</v>
      </c>
    </row>
    <row r="88" spans="1:22" x14ac:dyDescent="0.25">
      <c r="A88">
        <v>2016</v>
      </c>
      <c r="B88" t="s">
        <v>188</v>
      </c>
      <c r="C88">
        <f t="shared" si="2"/>
        <v>35</v>
      </c>
      <c r="D88">
        <f>+VLOOKUP(B88,[1]Rådata!$O$2:$R$697,3,)</f>
        <v>1981</v>
      </c>
      <c r="E88" t="str">
        <f>+VLOOKUP(B88,[1]Rådata!$O$2:$Q$697,2,)</f>
        <v>NOK</v>
      </c>
      <c r="F88">
        <v>0.49562114823224135</v>
      </c>
      <c r="G88">
        <v>0.13096768663752464</v>
      </c>
      <c r="H88">
        <v>0.24247553557259985</v>
      </c>
      <c r="I88">
        <v>0.7675424370202184</v>
      </c>
      <c r="J88" t="s">
        <v>56</v>
      </c>
      <c r="K88">
        <v>16.754936995307169</v>
      </c>
      <c r="L88">
        <v>17.370887190474104</v>
      </c>
      <c r="M88">
        <v>8.4574431870104636</v>
      </c>
      <c r="N88">
        <f t="shared" si="3"/>
        <v>3.5553480614894135</v>
      </c>
      <c r="O88" t="s">
        <v>262</v>
      </c>
      <c r="P88">
        <v>17.370887190474104</v>
      </c>
      <c r="Q88">
        <v>8.5792285823356895</v>
      </c>
      <c r="R88">
        <v>7.3132203870903014</v>
      </c>
      <c r="S88">
        <v>8.174702882469461</v>
      </c>
      <c r="T88">
        <v>0.66729323308270672</v>
      </c>
      <c r="U88">
        <v>0.28195488721804512</v>
      </c>
      <c r="V88">
        <v>5.0751879699248117E-2</v>
      </c>
    </row>
    <row r="89" spans="1:22" x14ac:dyDescent="0.25">
      <c r="A89">
        <v>2015</v>
      </c>
      <c r="B89" t="s">
        <v>188</v>
      </c>
      <c r="C89">
        <f t="shared" si="2"/>
        <v>34</v>
      </c>
      <c r="D89">
        <f>+VLOOKUP(B89,[1]Rådata!$O$2:$R$697,3,)</f>
        <v>1981</v>
      </c>
      <c r="E89" t="str">
        <f>+VLOOKUP(B89,[1]Rådata!$O$2:$Q$697,2,)</f>
        <v>NOK</v>
      </c>
      <c r="F89">
        <v>0.18913235945108456</v>
      </c>
      <c r="G89">
        <v>6.6255718384120338E-2</v>
      </c>
      <c r="H89">
        <v>0.11213910761154855</v>
      </c>
      <c r="I89">
        <v>0.59229747675962818</v>
      </c>
      <c r="J89" t="s">
        <v>56</v>
      </c>
      <c r="K89">
        <v>16.539434108222775</v>
      </c>
      <c r="L89">
        <v>17.065652464706474</v>
      </c>
      <c r="M89">
        <v>8.3005286061997374</v>
      </c>
      <c r="N89">
        <f t="shared" si="3"/>
        <v>3.5263605246161616</v>
      </c>
      <c r="O89" t="s">
        <v>262</v>
      </c>
      <c r="P89">
        <v>17.065652464706474</v>
      </c>
      <c r="Q89">
        <v>8.5735735248523444</v>
      </c>
      <c r="R89">
        <v>7.3132203870903014</v>
      </c>
      <c r="S89">
        <v>8.1690531499273433</v>
      </c>
      <c r="T89">
        <v>0.66729678638941403</v>
      </c>
      <c r="U89">
        <v>0.28355387523629488</v>
      </c>
      <c r="V89">
        <v>4.9149338374291113E-2</v>
      </c>
    </row>
    <row r="90" spans="1:22" x14ac:dyDescent="0.25">
      <c r="A90">
        <v>2020</v>
      </c>
      <c r="B90" t="s">
        <v>118</v>
      </c>
      <c r="C90">
        <f t="shared" si="2"/>
        <v>5</v>
      </c>
      <c r="D90">
        <f>+VLOOKUP(B90,[1]Rådata!$O$2:$R$697,3,)</f>
        <v>2015</v>
      </c>
      <c r="E90" t="str">
        <f>+VLOOKUP(B90,[1]Rådata!$O$2:$Q$697,2,)</f>
        <v>EUR</v>
      </c>
      <c r="F90">
        <v>0.10811196185258998</v>
      </c>
      <c r="G90">
        <v>2.3909030842011784E-2</v>
      </c>
      <c r="H90">
        <v>0.16204274353876741</v>
      </c>
      <c r="I90">
        <v>1.9302045648230741</v>
      </c>
      <c r="J90" t="s">
        <v>84</v>
      </c>
      <c r="K90">
        <v>12.212054717207721</v>
      </c>
      <c r="L90">
        <v>14.125658619577871</v>
      </c>
      <c r="M90">
        <v>7.1188262490620779</v>
      </c>
      <c r="N90">
        <f t="shared" si="3"/>
        <v>1.6094379124341003</v>
      </c>
      <c r="O90" t="s">
        <v>258</v>
      </c>
      <c r="P90">
        <v>16.477538511296672</v>
      </c>
      <c r="Q90">
        <v>9.6743903257161961</v>
      </c>
      <c r="R90">
        <v>8.4939172973061581</v>
      </c>
      <c r="S90">
        <v>9.2950023145382303</v>
      </c>
      <c r="T90">
        <v>0.68428005284015847</v>
      </c>
      <c r="U90">
        <v>0.30713342140026423</v>
      </c>
      <c r="V90">
        <v>8.5865257595772789E-3</v>
      </c>
    </row>
    <row r="91" spans="1:22" x14ac:dyDescent="0.25">
      <c r="A91">
        <v>2019</v>
      </c>
      <c r="B91" t="s">
        <v>118</v>
      </c>
      <c r="C91">
        <f t="shared" si="2"/>
        <v>4</v>
      </c>
      <c r="D91">
        <f>+VLOOKUP(B91,[1]Rådata!$O$2:$R$697,3,)</f>
        <v>2015</v>
      </c>
      <c r="E91" t="str">
        <f>+VLOOKUP(B91,[1]Rådata!$O$2:$Q$697,2,)</f>
        <v>EUR</v>
      </c>
      <c r="F91">
        <v>0.29890361269771137</v>
      </c>
      <c r="G91">
        <v>6.1161921204821383E-2</v>
      </c>
      <c r="H91">
        <v>0.29409269387182724</v>
      </c>
      <c r="I91">
        <v>1.674187330081347</v>
      </c>
      <c r="J91" t="s">
        <v>84</v>
      </c>
      <c r="K91">
        <v>12.561086210142239</v>
      </c>
      <c r="L91">
        <v>14.131456419732931</v>
      </c>
      <c r="M91">
        <v>7.0492548412558369</v>
      </c>
      <c r="N91">
        <f t="shared" si="3"/>
        <v>1.3862943611198906</v>
      </c>
      <c r="O91" t="s">
        <v>258</v>
      </c>
      <c r="P91">
        <v>16.422039779185379</v>
      </c>
      <c r="Q91">
        <v>9.4069775035459138</v>
      </c>
      <c r="R91">
        <v>8.7690930016610178</v>
      </c>
      <c r="S91">
        <v>8.6414690761671888</v>
      </c>
      <c r="T91">
        <v>0.46509740259740256</v>
      </c>
      <c r="U91">
        <v>0.52840909090909094</v>
      </c>
      <c r="V91">
        <v>6.4935064935064931E-3</v>
      </c>
    </row>
    <row r="92" spans="1:22" x14ac:dyDescent="0.25">
      <c r="A92">
        <v>2018</v>
      </c>
      <c r="B92" t="s">
        <v>118</v>
      </c>
      <c r="C92">
        <f t="shared" si="2"/>
        <v>3</v>
      </c>
      <c r="D92">
        <f>+VLOOKUP(B92,[1]Rådata!$O$2:$R$697,3,)</f>
        <v>2015</v>
      </c>
      <c r="E92" t="str">
        <f>+VLOOKUP(B92,[1]Rådata!$O$2:$Q$697,2,)</f>
        <v>EUR</v>
      </c>
      <c r="F92">
        <v>0.14352706259643602</v>
      </c>
      <c r="G92">
        <v>3.4255706501381433E-2</v>
      </c>
      <c r="H92">
        <v>0.18340856151474441</v>
      </c>
      <c r="I92">
        <v>2.1474185399207335</v>
      </c>
      <c r="J92" t="s">
        <v>84</v>
      </c>
      <c r="K92">
        <v>12.24011652041076</v>
      </c>
      <c r="L92">
        <v>13.917979597330714</v>
      </c>
      <c r="M92">
        <v>6.9469759921354184</v>
      </c>
      <c r="N92">
        <f t="shared" si="3"/>
        <v>1.0986122886681098</v>
      </c>
      <c r="O92" t="s">
        <v>258</v>
      </c>
      <c r="P92">
        <v>16.215029398826083</v>
      </c>
      <c r="Q92">
        <v>9.4028359309766394</v>
      </c>
      <c r="R92">
        <v>8.8552476043076371</v>
      </c>
      <c r="S92">
        <v>8.5235864707828348</v>
      </c>
      <c r="T92">
        <v>0.41509433962264153</v>
      </c>
      <c r="U92">
        <v>0.57834290401968835</v>
      </c>
      <c r="V92">
        <v>6.5627563576702219E-3</v>
      </c>
    </row>
    <row r="93" spans="1:22" x14ac:dyDescent="0.25">
      <c r="A93">
        <v>2017</v>
      </c>
      <c r="B93" t="s">
        <v>118</v>
      </c>
      <c r="C93">
        <f t="shared" si="2"/>
        <v>2</v>
      </c>
      <c r="D93">
        <f>+VLOOKUP(B93,[1]Rådata!$O$2:$R$697,3,)</f>
        <v>2015</v>
      </c>
      <c r="E93" t="str">
        <f>+VLOOKUP(B93,[1]Rådata!$O$2:$Q$697,2,)</f>
        <v>EUR</v>
      </c>
      <c r="F93">
        <v>3.4284659575940755E-2</v>
      </c>
      <c r="G93">
        <v>1.4323098647209358E-2</v>
      </c>
      <c r="H93">
        <v>9.9450102060165302E-2</v>
      </c>
      <c r="I93">
        <v>0.91353082773842764</v>
      </c>
      <c r="J93" t="s">
        <v>84</v>
      </c>
      <c r="K93">
        <v>11.403701941942435</v>
      </c>
      <c r="L93">
        <v>13.34148444938516</v>
      </c>
      <c r="M93">
        <v>6.8394764382288429</v>
      </c>
      <c r="N93">
        <f t="shared" si="3"/>
        <v>0.69314718055994529</v>
      </c>
      <c r="O93" t="s">
        <v>258</v>
      </c>
      <c r="P93">
        <v>15.6290574222587</v>
      </c>
      <c r="Q93">
        <v>9.1043088534685115</v>
      </c>
      <c r="R93">
        <v>8.3158514931042404</v>
      </c>
      <c r="S93">
        <v>8.4921307354422328</v>
      </c>
      <c r="T93">
        <v>0.54216867469879515</v>
      </c>
      <c r="U93">
        <v>0.45454545454545453</v>
      </c>
      <c r="V93">
        <v>3.2858707557502738E-3</v>
      </c>
    </row>
    <row r="94" spans="1:22" x14ac:dyDescent="0.25">
      <c r="A94">
        <v>2022</v>
      </c>
      <c r="B94" t="s">
        <v>118</v>
      </c>
      <c r="C94">
        <f t="shared" si="2"/>
        <v>7</v>
      </c>
      <c r="D94">
        <f>+VLOOKUP(B94,[1]Rådata!$O$2:$R$697,3,)</f>
        <v>2015</v>
      </c>
      <c r="E94" t="str">
        <f>+VLOOKUP(B94,[1]Rådata!$O$2:$Q$697,2,)</f>
        <v>EUR</v>
      </c>
      <c r="F94">
        <v>0.26379094016354432</v>
      </c>
      <c r="G94">
        <v>7.6330281865489666E-2</v>
      </c>
      <c r="H94">
        <v>0.46627210890134213</v>
      </c>
      <c r="I94">
        <v>1.0936461923785077</v>
      </c>
      <c r="J94" t="s">
        <v>84</v>
      </c>
      <c r="K94">
        <v>12.36890977439716</v>
      </c>
      <c r="L94">
        <v>14.178609424260303</v>
      </c>
      <c r="M94">
        <v>7.2848209125686036</v>
      </c>
      <c r="N94">
        <f t="shared" si="3"/>
        <v>1.9459101490553132</v>
      </c>
      <c r="O94" t="s">
        <v>258</v>
      </c>
      <c r="P94">
        <v>16.534943793248541</v>
      </c>
      <c r="Q94">
        <v>8.9616322899364373</v>
      </c>
      <c r="R94">
        <v>7.9694624753763064</v>
      </c>
      <c r="S94">
        <v>8.4154575645700334</v>
      </c>
      <c r="T94">
        <v>0.57916102841677952</v>
      </c>
      <c r="U94">
        <v>0.3707713125845738</v>
      </c>
      <c r="V94">
        <v>5.0067658998646819E-2</v>
      </c>
    </row>
    <row r="95" spans="1:22" x14ac:dyDescent="0.25">
      <c r="A95">
        <v>2016</v>
      </c>
      <c r="B95" t="s">
        <v>118</v>
      </c>
      <c r="C95">
        <f t="shared" si="2"/>
        <v>1</v>
      </c>
      <c r="D95">
        <f>+VLOOKUP(B95,[1]Rådata!$O$2:$R$697,3,)</f>
        <v>2015</v>
      </c>
      <c r="E95" t="str">
        <f>+VLOOKUP(B95,[1]Rådata!$O$2:$Q$697,2,)</f>
        <v>EUR</v>
      </c>
      <c r="F95">
        <v>-5.3833481239024927E-2</v>
      </c>
      <c r="G95">
        <v>-3.4787335235765729E-2</v>
      </c>
      <c r="H95">
        <v>-0.26290555738500954</v>
      </c>
      <c r="I95">
        <v>0.13748714991922806</v>
      </c>
      <c r="J95" t="s">
        <v>84</v>
      </c>
      <c r="K95">
        <v>12.789220791339176</v>
      </c>
      <c r="L95">
        <v>14.81176227109553</v>
      </c>
      <c r="M95">
        <v>6.7452363494843626</v>
      </c>
      <c r="N95">
        <f t="shared" si="3"/>
        <v>0</v>
      </c>
      <c r="O95" t="s">
        <v>258</v>
      </c>
      <c r="P95">
        <v>17.018552066634708</v>
      </c>
      <c r="Q95">
        <v>8.6413363143266313</v>
      </c>
      <c r="R95">
        <v>7.4432317583691283</v>
      </c>
      <c r="S95">
        <v>8.2775275235416679</v>
      </c>
      <c r="T95">
        <v>0.695024077046549</v>
      </c>
      <c r="U95">
        <v>0.30176565008025685</v>
      </c>
      <c r="V95">
        <v>3.2102728731942215E-3</v>
      </c>
    </row>
    <row r="96" spans="1:22" x14ac:dyDescent="0.25">
      <c r="A96">
        <v>2021</v>
      </c>
      <c r="B96" t="s">
        <v>118</v>
      </c>
      <c r="C96">
        <f t="shared" si="2"/>
        <v>6</v>
      </c>
      <c r="D96">
        <f>+VLOOKUP(B96,[1]Rådata!$O$2:$R$697,3,)</f>
        <v>2015</v>
      </c>
      <c r="E96" t="str">
        <f>+VLOOKUP(B96,[1]Rådata!$O$2:$Q$697,2,)</f>
        <v>EUR</v>
      </c>
      <c r="F96">
        <v>3.6266050968646206E-2</v>
      </c>
      <c r="G96">
        <v>1.0664449900438843E-2</v>
      </c>
      <c r="H96">
        <v>7.0675235225385893E-2</v>
      </c>
      <c r="I96">
        <v>2.2175568604660336</v>
      </c>
      <c r="J96" t="s">
        <v>84</v>
      </c>
      <c r="K96">
        <v>12.181431531613724</v>
      </c>
      <c r="L96">
        <v>14.072610992756665</v>
      </c>
      <c r="M96">
        <v>7.1252830915107115</v>
      </c>
      <c r="N96">
        <f t="shared" si="3"/>
        <v>1.791759469228055</v>
      </c>
      <c r="O96" t="s">
        <v>258</v>
      </c>
      <c r="P96">
        <v>16.374075458082007</v>
      </c>
      <c r="Q96">
        <v>8.5985737852592781</v>
      </c>
      <c r="R96">
        <v>6.7901008350574825</v>
      </c>
      <c r="S96">
        <v>8.3345506871241444</v>
      </c>
      <c r="T96">
        <v>0.7679558011049723</v>
      </c>
      <c r="U96">
        <v>0.16390423572744015</v>
      </c>
      <c r="V96">
        <v>6.813996316758747E-2</v>
      </c>
    </row>
    <row r="97" spans="1:22" x14ac:dyDescent="0.25">
      <c r="A97">
        <v>2021</v>
      </c>
      <c r="B97" t="s">
        <v>174</v>
      </c>
      <c r="C97">
        <f t="shared" si="2"/>
        <v>13</v>
      </c>
      <c r="D97">
        <f>+VLOOKUP(B97,[1]Rådata!$O$2:$R$697,3,)</f>
        <v>2008</v>
      </c>
      <c r="E97" t="str">
        <f>+VLOOKUP(B97,[1]Rådata!$O$2:$Q$697,2,)</f>
        <v>NOK</v>
      </c>
      <c r="F97">
        <v>0.27624198717948717</v>
      </c>
      <c r="G97">
        <v>9.0042442050277505E-2</v>
      </c>
      <c r="H97">
        <v>0.43066833229231732</v>
      </c>
      <c r="I97">
        <v>1.3834134615384615</v>
      </c>
      <c r="J97" t="s">
        <v>84</v>
      </c>
      <c r="K97">
        <v>14.979286172538798</v>
      </c>
      <c r="L97">
        <v>16.544343298249014</v>
      </c>
      <c r="M97">
        <v>7.5903469456025654</v>
      </c>
      <c r="N97">
        <f t="shared" si="3"/>
        <v>2.5649493574615367</v>
      </c>
      <c r="O97" t="s">
        <v>258</v>
      </c>
      <c r="P97">
        <v>16.544343298249014</v>
      </c>
      <c r="Q97">
        <v>8.9682688107764541</v>
      </c>
      <c r="R97">
        <v>8.0833286087863758</v>
      </c>
      <c r="S97">
        <v>8.3380665255188013</v>
      </c>
      <c r="T97">
        <v>0.53248407643312101</v>
      </c>
      <c r="U97">
        <v>0.41273885350318473</v>
      </c>
      <c r="V97">
        <v>5.4777070063694269E-2</v>
      </c>
    </row>
    <row r="98" spans="1:22" x14ac:dyDescent="0.25">
      <c r="A98">
        <v>2022</v>
      </c>
      <c r="B98" t="s">
        <v>174</v>
      </c>
      <c r="C98">
        <f t="shared" si="2"/>
        <v>14</v>
      </c>
      <c r="D98">
        <f>+VLOOKUP(B98,[1]Rådata!$O$2:$R$697,3,)</f>
        <v>2008</v>
      </c>
      <c r="E98" t="str">
        <f>+VLOOKUP(B98,[1]Rådata!$O$2:$Q$697,2,)</f>
        <v>NOK</v>
      </c>
      <c r="F98">
        <v>0.26380368098159507</v>
      </c>
      <c r="G98">
        <v>8.3393939393939395E-2</v>
      </c>
      <c r="H98">
        <v>0.38640831227183375</v>
      </c>
      <c r="I98">
        <v>1.7262269938650308</v>
      </c>
      <c r="J98" t="s">
        <v>84</v>
      </c>
      <c r="K98">
        <v>15.085551962259915</v>
      </c>
      <c r="L98">
        <v>16.61887093887081</v>
      </c>
      <c r="M98">
        <v>7.5416830998821114</v>
      </c>
      <c r="N98">
        <f t="shared" si="3"/>
        <v>2.6390573296152584</v>
      </c>
      <c r="O98" t="s">
        <v>258</v>
      </c>
      <c r="P98">
        <v>16.61887093887081</v>
      </c>
      <c r="Q98">
        <v>8.9372184508557311</v>
      </c>
      <c r="R98">
        <v>7.9157131993821155</v>
      </c>
      <c r="S98">
        <v>8.382518288089635</v>
      </c>
      <c r="T98">
        <v>0.57424441524310121</v>
      </c>
      <c r="U98">
        <v>0.3600525624178712</v>
      </c>
      <c r="V98">
        <v>6.5703022339027597E-2</v>
      </c>
    </row>
    <row r="99" spans="1:22" x14ac:dyDescent="0.25">
      <c r="A99">
        <v>2015</v>
      </c>
      <c r="B99" t="s">
        <v>174</v>
      </c>
      <c r="C99">
        <f t="shared" si="2"/>
        <v>7</v>
      </c>
      <c r="D99">
        <f>+VLOOKUP(B99,[1]Rådata!$O$2:$R$697,3,)</f>
        <v>2008</v>
      </c>
      <c r="E99" t="str">
        <f>+VLOOKUP(B99,[1]Rådata!$O$2:$Q$697,2,)</f>
        <v>NOK</v>
      </c>
      <c r="F99">
        <v>0.23837113377410601</v>
      </c>
      <c r="G99">
        <v>8.4696956341194812E-2</v>
      </c>
      <c r="H99">
        <v>0.37149503759650671</v>
      </c>
      <c r="I99">
        <v>1.5136500041845506</v>
      </c>
      <c r="J99" t="s">
        <v>84</v>
      </c>
      <c r="K99">
        <v>13.886314721404432</v>
      </c>
      <c r="L99">
        <v>15.364770561290959</v>
      </c>
      <c r="M99">
        <v>7.0715733642115319</v>
      </c>
      <c r="N99">
        <f t="shared" si="3"/>
        <v>1.9459101490553132</v>
      </c>
      <c r="O99" t="s">
        <v>258</v>
      </c>
      <c r="P99">
        <v>15.364770561290959</v>
      </c>
      <c r="Q99">
        <v>8.7258320565275653</v>
      </c>
      <c r="R99">
        <v>7.9963172317967457</v>
      </c>
      <c r="S99">
        <v>8.0030286663847328</v>
      </c>
      <c r="T99">
        <v>0.48538961038961037</v>
      </c>
      <c r="U99">
        <v>0.48214285714285715</v>
      </c>
      <c r="V99">
        <v>3.2467532467532464E-2</v>
      </c>
    </row>
    <row r="100" spans="1:22" x14ac:dyDescent="0.25">
      <c r="A100">
        <v>2016</v>
      </c>
      <c r="B100" t="s">
        <v>174</v>
      </c>
      <c r="C100">
        <f t="shared" si="2"/>
        <v>8</v>
      </c>
      <c r="D100">
        <f>+VLOOKUP(B100,[1]Rådata!$O$2:$R$697,3,)</f>
        <v>2008</v>
      </c>
      <c r="E100" t="str">
        <f>+VLOOKUP(B100,[1]Rådata!$O$2:$Q$697,2,)</f>
        <v>NOK</v>
      </c>
      <c r="F100">
        <v>0.19470437274384414</v>
      </c>
      <c r="G100">
        <v>7.6832453878637533E-2</v>
      </c>
      <c r="H100">
        <v>0.33414671408322794</v>
      </c>
      <c r="I100">
        <v>1.3262526597860138</v>
      </c>
      <c r="J100" t="s">
        <v>84</v>
      </c>
      <c r="K100">
        <v>14.161828452351001</v>
      </c>
      <c r="L100">
        <v>15.631781485163811</v>
      </c>
      <c r="M100">
        <v>7.3058600326840093</v>
      </c>
      <c r="N100">
        <f t="shared" si="3"/>
        <v>2.0794415416798357</v>
      </c>
      <c r="O100" t="s">
        <v>258</v>
      </c>
      <c r="P100">
        <v>15.631781485163811</v>
      </c>
      <c r="Q100">
        <v>8.6233533872446273</v>
      </c>
      <c r="R100">
        <v>7.8898337513942955</v>
      </c>
      <c r="S100">
        <v>7.8898337513942955</v>
      </c>
      <c r="T100">
        <v>0.48021582733812951</v>
      </c>
      <c r="U100">
        <v>0.48021582733812951</v>
      </c>
      <c r="V100">
        <v>3.9568345323741004E-2</v>
      </c>
    </row>
    <row r="101" spans="1:22" x14ac:dyDescent="0.25">
      <c r="A101">
        <v>2020</v>
      </c>
      <c r="B101" t="s">
        <v>174</v>
      </c>
      <c r="C101">
        <f t="shared" si="2"/>
        <v>12</v>
      </c>
      <c r="D101">
        <f>+VLOOKUP(B101,[1]Rådata!$O$2:$R$697,3,)</f>
        <v>2008</v>
      </c>
      <c r="E101" t="str">
        <f>+VLOOKUP(B101,[1]Rådata!$O$2:$Q$697,2,)</f>
        <v>NOK</v>
      </c>
      <c r="F101">
        <v>0.25476896990250109</v>
      </c>
      <c r="G101">
        <v>7.0009901566777333E-2</v>
      </c>
      <c r="H101">
        <v>0.37236679058240396</v>
      </c>
      <c r="I101">
        <v>2.1627808393387027</v>
      </c>
      <c r="J101" t="s">
        <v>84</v>
      </c>
      <c r="K101">
        <v>14.987373308371977</v>
      </c>
      <c r="L101">
        <v>16.658615990059349</v>
      </c>
      <c r="M101">
        <v>7.6921133395954664</v>
      </c>
      <c r="N101">
        <f t="shared" si="3"/>
        <v>2.4849066497880004</v>
      </c>
      <c r="O101" t="s">
        <v>258</v>
      </c>
      <c r="P101">
        <v>16.658615990059349</v>
      </c>
      <c r="Q101">
        <v>8.5792285823356895</v>
      </c>
      <c r="R101">
        <v>6.9939329752231894</v>
      </c>
      <c r="S101">
        <v>8.2990371816130661</v>
      </c>
      <c r="T101">
        <v>0.75563909774436089</v>
      </c>
      <c r="U101">
        <v>0.20488721804511278</v>
      </c>
      <c r="V101">
        <v>3.9473684210526314E-2</v>
      </c>
    </row>
    <row r="102" spans="1:22" x14ac:dyDescent="0.25">
      <c r="A102">
        <v>2018</v>
      </c>
      <c r="B102" t="s">
        <v>174</v>
      </c>
      <c r="C102">
        <f t="shared" si="2"/>
        <v>10</v>
      </c>
      <c r="D102">
        <f>+VLOOKUP(B102,[1]Rådata!$O$2:$R$697,3,)</f>
        <v>2008</v>
      </c>
      <c r="E102" t="str">
        <f>+VLOOKUP(B102,[1]Rådata!$O$2:$Q$697,2,)</f>
        <v>NOK</v>
      </c>
      <c r="F102">
        <v>0.32714105916362046</v>
      </c>
      <c r="G102">
        <v>8.8084977779404564E-2</v>
      </c>
      <c r="H102">
        <v>0.48952882099761058</v>
      </c>
      <c r="I102">
        <v>2.4730168782717539</v>
      </c>
      <c r="J102" t="s">
        <v>84</v>
      </c>
      <c r="K102">
        <v>14.883757792790684</v>
      </c>
      <c r="L102">
        <v>16.598899126354524</v>
      </c>
      <c r="M102">
        <v>7.7915228191507317</v>
      </c>
      <c r="N102">
        <f t="shared" si="3"/>
        <v>2.3025850929940459</v>
      </c>
      <c r="O102" t="s">
        <v>258</v>
      </c>
      <c r="P102">
        <v>16.598899126354524</v>
      </c>
      <c r="Q102">
        <v>8.5792285823356895</v>
      </c>
      <c r="R102">
        <v>7.2654297232539529</v>
      </c>
      <c r="S102">
        <v>8.1633713164599122</v>
      </c>
      <c r="T102">
        <v>0.65977443609022557</v>
      </c>
      <c r="U102">
        <v>0.26879699248120303</v>
      </c>
      <c r="V102">
        <v>7.1428571428571425E-2</v>
      </c>
    </row>
    <row r="103" spans="1:22" x14ac:dyDescent="0.25">
      <c r="A103">
        <v>2017</v>
      </c>
      <c r="B103" t="s">
        <v>174</v>
      </c>
      <c r="C103">
        <f t="shared" si="2"/>
        <v>9</v>
      </c>
      <c r="D103">
        <f>+VLOOKUP(B103,[1]Rådata!$O$2:$R$697,3,)</f>
        <v>2008</v>
      </c>
      <c r="E103" t="str">
        <f>+VLOOKUP(B103,[1]Rådata!$O$2:$Q$697,2,)</f>
        <v>NOK</v>
      </c>
      <c r="F103">
        <v>0.32077270658511853</v>
      </c>
      <c r="G103">
        <v>9.353845373033641E-2</v>
      </c>
      <c r="H103">
        <v>0.48371747518132674</v>
      </c>
      <c r="I103">
        <v>1.8228293551769075</v>
      </c>
      <c r="J103" t="s">
        <v>84</v>
      </c>
      <c r="K103">
        <v>14.551690407701635</v>
      </c>
      <c r="L103">
        <v>16.194818793428436</v>
      </c>
      <c r="M103">
        <v>7.6338535596817678</v>
      </c>
      <c r="N103">
        <f t="shared" si="3"/>
        <v>2.1972245773362196</v>
      </c>
      <c r="O103" t="s">
        <v>258</v>
      </c>
      <c r="P103">
        <v>16.194818793428436</v>
      </c>
      <c r="Q103">
        <v>8.4701015838823874</v>
      </c>
      <c r="R103">
        <v>7.0732697174597101</v>
      </c>
      <c r="S103">
        <v>8.0771366385384535</v>
      </c>
      <c r="T103">
        <v>0.6750524109014675</v>
      </c>
      <c r="U103">
        <v>0.24737945492662475</v>
      </c>
      <c r="V103">
        <v>7.7568134171907763E-2</v>
      </c>
    </row>
    <row r="104" spans="1:22" x14ac:dyDescent="0.25">
      <c r="A104">
        <v>2019</v>
      </c>
      <c r="B104" t="s">
        <v>174</v>
      </c>
      <c r="C104">
        <f t="shared" si="2"/>
        <v>11</v>
      </c>
      <c r="D104">
        <f>+VLOOKUP(B104,[1]Rådata!$O$2:$R$697,3,)</f>
        <v>2008</v>
      </c>
      <c r="E104" t="str">
        <f>+VLOOKUP(B104,[1]Rådata!$O$2:$Q$697,2,)</f>
        <v>NOK</v>
      </c>
      <c r="F104">
        <v>0.23240330495949296</v>
      </c>
      <c r="G104">
        <v>5.8111354705440071E-2</v>
      </c>
      <c r="H104">
        <v>0.34109234558456941</v>
      </c>
      <c r="I104">
        <v>2.4181360136103782</v>
      </c>
      <c r="J104" t="s">
        <v>84</v>
      </c>
      <c r="K104">
        <v>14.875493238741958</v>
      </c>
      <c r="L104">
        <v>16.64528540893772</v>
      </c>
      <c r="M104">
        <v>7.8308229951353159</v>
      </c>
      <c r="N104">
        <f t="shared" si="3"/>
        <v>2.3978952727983707</v>
      </c>
      <c r="O104" t="s">
        <v>258</v>
      </c>
      <c r="P104">
        <v>16.64528540893772</v>
      </c>
      <c r="Q104">
        <v>8.2687318321177372</v>
      </c>
      <c r="R104">
        <v>6.1092475827643655</v>
      </c>
      <c r="S104">
        <v>8.0864102753237823</v>
      </c>
      <c r="T104">
        <v>0.83333333333333337</v>
      </c>
      <c r="U104">
        <v>0.11538461538461539</v>
      </c>
      <c r="V104">
        <v>5.128205128205128E-2</v>
      </c>
    </row>
    <row r="105" spans="1:22" x14ac:dyDescent="0.25">
      <c r="A105">
        <v>2022</v>
      </c>
      <c r="B105" t="s">
        <v>44</v>
      </c>
      <c r="C105">
        <f t="shared" si="2"/>
        <v>41</v>
      </c>
      <c r="D105">
        <f>+VLOOKUP(B105,[1]Rådata!$O$2:$R$697,3,)</f>
        <v>1981</v>
      </c>
      <c r="E105" t="str">
        <f>+VLOOKUP(B105,[1]Rådata!$O$2:$Q$697,2,)</f>
        <v>USD</v>
      </c>
      <c r="F105">
        <v>0.59561547762058598</v>
      </c>
      <c r="G105">
        <v>0.1531611237907293</v>
      </c>
      <c r="H105">
        <v>0.20966415362361282</v>
      </c>
      <c r="I105">
        <v>2.1584461731649189</v>
      </c>
      <c r="J105" t="s">
        <v>47</v>
      </c>
      <c r="K105">
        <v>13.501786996931136</v>
      </c>
      <c r="L105">
        <v>13.815803515048158</v>
      </c>
      <c r="M105">
        <v>6.6463905148477291</v>
      </c>
      <c r="N105">
        <f t="shared" si="3"/>
        <v>3.713572066704308</v>
      </c>
      <c r="O105" t="s">
        <v>260</v>
      </c>
      <c r="P105">
        <v>16.10900471673186</v>
      </c>
      <c r="Q105">
        <v>11.357127555204352</v>
      </c>
      <c r="R105">
        <v>11.298974407918614</v>
      </c>
      <c r="S105">
        <v>8.4395304593526017</v>
      </c>
      <c r="T105">
        <v>5.4063440611252601E-2</v>
      </c>
      <c r="U105">
        <v>0.94350544107432266</v>
      </c>
      <c r="V105">
        <v>2.4311183144246351E-3</v>
      </c>
    </row>
    <row r="106" spans="1:22" x14ac:dyDescent="0.25">
      <c r="A106">
        <v>2021</v>
      </c>
      <c r="B106" t="s">
        <v>44</v>
      </c>
      <c r="C106">
        <f t="shared" si="2"/>
        <v>40</v>
      </c>
      <c r="D106">
        <f>+VLOOKUP(B106,[1]Rådata!$O$2:$R$697,3,)</f>
        <v>1981</v>
      </c>
      <c r="E106" t="str">
        <f>+VLOOKUP(B106,[1]Rådata!$O$2:$Q$697,2,)</f>
        <v>USD</v>
      </c>
      <c r="F106">
        <v>0.54306722254192874</v>
      </c>
      <c r="G106">
        <v>0.16445261861956736</v>
      </c>
      <c r="H106">
        <v>0.20159557627936572</v>
      </c>
      <c r="I106">
        <v>1.709361971673546</v>
      </c>
      <c r="J106" t="s">
        <v>47</v>
      </c>
      <c r="K106">
        <v>13.385764027715357</v>
      </c>
      <c r="L106">
        <v>13.589405124604875</v>
      </c>
      <c r="M106">
        <v>6.4922398350204711</v>
      </c>
      <c r="N106">
        <f t="shared" si="3"/>
        <v>3.6888794541139363</v>
      </c>
      <c r="O106" t="s">
        <v>260</v>
      </c>
      <c r="P106">
        <v>15.768273361600874</v>
      </c>
      <c r="Q106">
        <v>9.0755625686187127</v>
      </c>
      <c r="R106">
        <v>8.3934763354181925</v>
      </c>
      <c r="S106">
        <v>8.3187527892222555</v>
      </c>
      <c r="T106">
        <v>0.46916076845298288</v>
      </c>
      <c r="U106">
        <v>0.50556117290192115</v>
      </c>
      <c r="V106">
        <v>2.5278058645096059E-2</v>
      </c>
    </row>
    <row r="107" spans="1:22" x14ac:dyDescent="0.25">
      <c r="A107">
        <v>2018</v>
      </c>
      <c r="B107" t="s">
        <v>44</v>
      </c>
      <c r="C107">
        <f t="shared" si="2"/>
        <v>37</v>
      </c>
      <c r="D107">
        <f>+VLOOKUP(B107,[1]Rådata!$O$2:$R$697,3,)</f>
        <v>1981</v>
      </c>
      <c r="E107" t="str">
        <f>+VLOOKUP(B107,[1]Rådata!$O$2:$Q$697,2,)</f>
        <v>USD</v>
      </c>
      <c r="F107">
        <v>8.0624834173520829E-2</v>
      </c>
      <c r="G107">
        <v>3.3118311797121394E-2</v>
      </c>
      <c r="H107">
        <v>7.9768994766287668E-2</v>
      </c>
      <c r="I107">
        <v>1.1041224462722208</v>
      </c>
      <c r="J107" t="s">
        <v>47</v>
      </c>
      <c r="K107">
        <v>11.710972722225666</v>
      </c>
      <c r="L107">
        <v>12.590021258509362</v>
      </c>
      <c r="M107">
        <v>6.0867747269123065</v>
      </c>
      <c r="N107">
        <f t="shared" si="3"/>
        <v>3.6109179126442243</v>
      </c>
      <c r="O107" t="s">
        <v>260</v>
      </c>
      <c r="P107">
        <v>14.752320772054283</v>
      </c>
      <c r="Q107">
        <v>9.0600044566735569</v>
      </c>
      <c r="R107">
        <v>0</v>
      </c>
      <c r="S107">
        <v>9.0559558681475565</v>
      </c>
      <c r="T107">
        <v>0.99595959595959593</v>
      </c>
      <c r="U107">
        <v>0</v>
      </c>
      <c r="V107">
        <v>4.0404040404040404E-3</v>
      </c>
    </row>
    <row r="108" spans="1:22" x14ac:dyDescent="0.25">
      <c r="A108">
        <v>2020</v>
      </c>
      <c r="B108" t="s">
        <v>44</v>
      </c>
      <c r="C108">
        <f t="shared" si="2"/>
        <v>39</v>
      </c>
      <c r="D108">
        <f>+VLOOKUP(B108,[1]Rådata!$O$2:$R$697,3,)</f>
        <v>1981</v>
      </c>
      <c r="E108" t="str">
        <f>+VLOOKUP(B108,[1]Rådata!$O$2:$Q$697,2,)</f>
        <v>USD</v>
      </c>
      <c r="F108">
        <v>-3.6041356883781045E-2</v>
      </c>
      <c r="G108">
        <v>-1.1167350945898524E-2</v>
      </c>
      <c r="H108">
        <v>-3.13675451433824E-2</v>
      </c>
      <c r="I108">
        <v>1.7184438360733194</v>
      </c>
      <c r="J108" t="s">
        <v>47</v>
      </c>
      <c r="K108">
        <v>12.015892289105924</v>
      </c>
      <c r="L108">
        <v>13.048671626310909</v>
      </c>
      <c r="M108">
        <v>6.1224928095143865</v>
      </c>
      <c r="N108">
        <f t="shared" si="3"/>
        <v>3.6635616461296463</v>
      </c>
      <c r="O108" t="s">
        <v>260</v>
      </c>
      <c r="P108">
        <v>15.193139851207819</v>
      </c>
      <c r="Q108">
        <v>8.8315768327634228</v>
      </c>
      <c r="R108">
        <v>8.3590763233190994</v>
      </c>
      <c r="S108">
        <v>7.7828228942306543</v>
      </c>
      <c r="T108">
        <v>0.35037406483790517</v>
      </c>
      <c r="U108">
        <v>0.6234413965087281</v>
      </c>
      <c r="V108">
        <v>2.618453865336658E-2</v>
      </c>
    </row>
    <row r="109" spans="1:22" x14ac:dyDescent="0.25">
      <c r="A109">
        <v>2019</v>
      </c>
      <c r="B109" t="s">
        <v>44</v>
      </c>
      <c r="C109">
        <f t="shared" si="2"/>
        <v>38</v>
      </c>
      <c r="D109">
        <f>+VLOOKUP(B109,[1]Rådata!$O$2:$R$697,3,)</f>
        <v>1981</v>
      </c>
      <c r="E109" t="str">
        <f>+VLOOKUP(B109,[1]Rådata!$O$2:$Q$697,2,)</f>
        <v>USD</v>
      </c>
      <c r="F109">
        <v>7.2788900319168584E-2</v>
      </c>
      <c r="G109">
        <v>2.7758706974381413E-2</v>
      </c>
      <c r="H109">
        <v>8.4056779067288062E-2</v>
      </c>
      <c r="I109">
        <v>1.3247804067421065</v>
      </c>
      <c r="J109" t="s">
        <v>47</v>
      </c>
      <c r="K109">
        <v>11.785361911206444</v>
      </c>
      <c r="L109">
        <v>12.893304867160461</v>
      </c>
      <c r="M109">
        <v>6.131226489483141</v>
      </c>
      <c r="N109">
        <f t="shared" si="3"/>
        <v>3.6375861597263857</v>
      </c>
      <c r="O109" t="s">
        <v>260</v>
      </c>
      <c r="P109">
        <v>15.070054591307295</v>
      </c>
      <c r="Q109">
        <v>8.7163356797645033</v>
      </c>
      <c r="R109">
        <v>0</v>
      </c>
      <c r="S109">
        <v>7.5520281318309985</v>
      </c>
      <c r="T109">
        <v>0.31213872832369943</v>
      </c>
      <c r="U109">
        <v>0</v>
      </c>
      <c r="V109">
        <v>0.68786127167630062</v>
      </c>
    </row>
    <row r="110" spans="1:22" x14ac:dyDescent="0.25">
      <c r="A110">
        <v>2015</v>
      </c>
      <c r="B110" t="s">
        <v>44</v>
      </c>
      <c r="C110">
        <f t="shared" si="2"/>
        <v>34</v>
      </c>
      <c r="D110">
        <f>+VLOOKUP(B110,[1]Rådata!$O$2:$R$697,3,)</f>
        <v>1981</v>
      </c>
      <c r="E110" t="str">
        <f>+VLOOKUP(B110,[1]Rådata!$O$2:$Q$697,2,)</f>
        <v>USD</v>
      </c>
      <c r="F110">
        <v>0.15084627464665851</v>
      </c>
      <c r="G110">
        <v>5.0238261273826128E-2</v>
      </c>
      <c r="H110">
        <v>0.29521912350597612</v>
      </c>
      <c r="I110">
        <v>1.6744023730588029</v>
      </c>
      <c r="J110" t="s">
        <v>47</v>
      </c>
      <c r="K110">
        <v>9.7739481811811437</v>
      </c>
      <c r="L110">
        <v>11.544889140175622</v>
      </c>
      <c r="M110">
        <v>6.1398845522262553</v>
      </c>
      <c r="N110">
        <f t="shared" si="3"/>
        <v>3.5263605246161616</v>
      </c>
      <c r="O110" t="s">
        <v>260</v>
      </c>
      <c r="P110">
        <v>13.719481758094389</v>
      </c>
      <c r="Q110">
        <v>8.2726669000850084</v>
      </c>
      <c r="R110">
        <v>0</v>
      </c>
      <c r="S110">
        <v>8.0662368297445397</v>
      </c>
      <c r="T110">
        <v>0.81348314606741567</v>
      </c>
      <c r="U110">
        <v>0</v>
      </c>
      <c r="V110">
        <v>0.18651685393258427</v>
      </c>
    </row>
    <row r="111" spans="1:22" x14ac:dyDescent="0.25">
      <c r="A111">
        <v>2017</v>
      </c>
      <c r="B111" t="s">
        <v>44</v>
      </c>
      <c r="C111">
        <f t="shared" si="2"/>
        <v>36</v>
      </c>
      <c r="D111">
        <f>+VLOOKUP(B111,[1]Rådata!$O$2:$R$697,3,)</f>
        <v>1981</v>
      </c>
      <c r="E111" t="str">
        <f>+VLOOKUP(B111,[1]Rådata!$O$2:$Q$697,2,)</f>
        <v>USD</v>
      </c>
      <c r="F111">
        <v>0.33319247022666154</v>
      </c>
      <c r="G111">
        <v>8.4922010398613509E-2</v>
      </c>
      <c r="H111">
        <v>0.38298154199417117</v>
      </c>
      <c r="I111">
        <v>2.4515943142527852</v>
      </c>
      <c r="J111" t="s">
        <v>47</v>
      </c>
      <c r="K111">
        <v>10.027738514873985</v>
      </c>
      <c r="L111">
        <v>11.533991999081929</v>
      </c>
      <c r="M111">
        <v>5.5490760848952201</v>
      </c>
      <c r="N111">
        <f t="shared" si="3"/>
        <v>3.5835189384561099</v>
      </c>
      <c r="O111" t="s">
        <v>260</v>
      </c>
      <c r="P111">
        <v>13.643125829239256</v>
      </c>
      <c r="Q111">
        <v>8.2639919241737445</v>
      </c>
      <c r="R111">
        <v>0</v>
      </c>
      <c r="S111">
        <v>8.103095257463897</v>
      </c>
      <c r="T111">
        <v>0.85138004246284504</v>
      </c>
      <c r="U111">
        <v>0</v>
      </c>
      <c r="V111">
        <v>0.14861995753715498</v>
      </c>
    </row>
    <row r="112" spans="1:22" x14ac:dyDescent="0.25">
      <c r="A112">
        <v>2016</v>
      </c>
      <c r="B112" t="s">
        <v>44</v>
      </c>
      <c r="C112">
        <f t="shared" si="2"/>
        <v>35</v>
      </c>
      <c r="D112">
        <f>+VLOOKUP(B112,[1]Rådata!$O$2:$R$697,3,)</f>
        <v>1981</v>
      </c>
      <c r="E112" t="str">
        <f>+VLOOKUP(B112,[1]Rådata!$O$2:$Q$697,2,)</f>
        <v>USD</v>
      </c>
      <c r="F112">
        <v>0.32326559570263008</v>
      </c>
      <c r="G112">
        <v>6.0400333295458845E-2</v>
      </c>
      <c r="H112">
        <v>0.29895022963726681</v>
      </c>
      <c r="I112">
        <v>3.7345563269649826</v>
      </c>
      <c r="J112" t="s">
        <v>47</v>
      </c>
      <c r="K112">
        <v>9.9682447997514068</v>
      </c>
      <c r="L112">
        <v>11.567527280161812</v>
      </c>
      <c r="M112">
        <v>5.6058020662959978</v>
      </c>
      <c r="N112">
        <f t="shared" si="3"/>
        <v>3.5553480614894135</v>
      </c>
      <c r="O112" t="s">
        <v>260</v>
      </c>
      <c r="P112">
        <v>13.72457780116863</v>
      </c>
      <c r="Q112">
        <v>8.2323965520955031</v>
      </c>
      <c r="R112">
        <v>0</v>
      </c>
      <c r="S112">
        <v>8.0624123690613896</v>
      </c>
      <c r="T112">
        <v>0.84367816091954029</v>
      </c>
      <c r="U112">
        <v>0</v>
      </c>
      <c r="V112">
        <v>0.15632183908045977</v>
      </c>
    </row>
    <row r="113" spans="1:22" x14ac:dyDescent="0.25">
      <c r="A113">
        <v>2022</v>
      </c>
      <c r="B113" t="s">
        <v>76</v>
      </c>
      <c r="C113">
        <f t="shared" si="2"/>
        <v>17</v>
      </c>
      <c r="D113">
        <f>+VLOOKUP(B113,[1]Rådata!$O$2:$R$697,3,)</f>
        <v>2005</v>
      </c>
      <c r="E113" t="str">
        <f>+VLOOKUP(B113,[1]Rådata!$O$2:$Q$697,2,)</f>
        <v>USD</v>
      </c>
      <c r="F113">
        <v>0.7131950207468879</v>
      </c>
      <c r="G113">
        <v>0.13245992601726264</v>
      </c>
      <c r="H113">
        <v>0.44440997000723964</v>
      </c>
      <c r="I113">
        <v>1.8582572614107882</v>
      </c>
      <c r="J113" t="s">
        <v>72</v>
      </c>
      <c r="K113">
        <v>13.781850356471638</v>
      </c>
      <c r="L113">
        <v>14.992317694217441</v>
      </c>
      <c r="M113">
        <v>3.4965075614664802</v>
      </c>
      <c r="N113">
        <f t="shared" si="3"/>
        <v>2.8332133440562162</v>
      </c>
      <c r="O113" t="s">
        <v>259</v>
      </c>
      <c r="P113">
        <v>17.285518895901145</v>
      </c>
      <c r="Q113">
        <v>10.389409473333741</v>
      </c>
      <c r="R113">
        <v>10.224485963209595</v>
      </c>
      <c r="S113">
        <v>8.4459338963878086</v>
      </c>
      <c r="T113">
        <v>0.14320536258379038</v>
      </c>
      <c r="U113">
        <v>0.84795856185252905</v>
      </c>
      <c r="V113">
        <v>8.8360755636806825E-3</v>
      </c>
    </row>
    <row r="114" spans="1:22" x14ac:dyDescent="0.25">
      <c r="A114">
        <v>2021</v>
      </c>
      <c r="B114" t="s">
        <v>76</v>
      </c>
      <c r="C114">
        <f t="shared" si="2"/>
        <v>16</v>
      </c>
      <c r="D114">
        <f>+VLOOKUP(B114,[1]Rådata!$O$2:$R$697,3,)</f>
        <v>2005</v>
      </c>
      <c r="E114" t="str">
        <f>+VLOOKUP(B114,[1]Rådata!$O$2:$Q$697,2,)</f>
        <v>USD</v>
      </c>
      <c r="F114">
        <v>0.2073170731707317</v>
      </c>
      <c r="G114">
        <v>3.3009708737864081E-2</v>
      </c>
      <c r="H114">
        <v>0.18053097345132743</v>
      </c>
      <c r="I114">
        <v>2.4471544715447155</v>
      </c>
      <c r="J114" t="s">
        <v>72</v>
      </c>
      <c r="K114">
        <v>13.244581010128577</v>
      </c>
      <c r="L114">
        <v>14.943681648873929</v>
      </c>
      <c r="M114">
        <v>3.2580965380214821</v>
      </c>
      <c r="N114">
        <f t="shared" si="3"/>
        <v>2.7725887222397811</v>
      </c>
      <c r="O114" t="s">
        <v>259</v>
      </c>
      <c r="P114">
        <v>17.12254988586993</v>
      </c>
      <c r="Q114">
        <v>9.5408787882557338</v>
      </c>
      <c r="R114">
        <v>8.8672229509427627</v>
      </c>
      <c r="S114">
        <v>8.5192275407237528</v>
      </c>
      <c r="T114">
        <v>0.36</v>
      </c>
      <c r="U114">
        <v>0.50984126984126976</v>
      </c>
      <c r="V114">
        <v>0.13015873015873014</v>
      </c>
    </row>
    <row r="115" spans="1:22" x14ac:dyDescent="0.25">
      <c r="A115">
        <v>2020</v>
      </c>
      <c r="B115" t="s">
        <v>76</v>
      </c>
      <c r="C115">
        <f t="shared" si="2"/>
        <v>15</v>
      </c>
      <c r="D115">
        <f>+VLOOKUP(B115,[1]Rådata!$O$2:$R$697,3,)</f>
        <v>2005</v>
      </c>
      <c r="E115" t="str">
        <f>+VLOOKUP(B115,[1]Rådata!$O$2:$Q$697,2,)</f>
        <v>USD</v>
      </c>
      <c r="F115">
        <v>3.3333333333333333E-2</v>
      </c>
      <c r="G115">
        <v>7.0898041863605675E-3</v>
      </c>
      <c r="H115">
        <v>3.7102473498233215E-2</v>
      </c>
      <c r="I115">
        <v>1.6587301587301588</v>
      </c>
      <c r="J115" t="s">
        <v>72</v>
      </c>
      <c r="K115">
        <v>13.24634935718532</v>
      </c>
      <c r="L115">
        <v>14.901375273809881</v>
      </c>
      <c r="M115">
        <v>3.3322045101752038</v>
      </c>
      <c r="N115">
        <f t="shared" si="3"/>
        <v>2.7080502011022101</v>
      </c>
      <c r="O115" t="s">
        <v>259</v>
      </c>
      <c r="P115">
        <v>17.045843498706791</v>
      </c>
      <c r="Q115">
        <v>9.0788654348254667</v>
      </c>
      <c r="R115">
        <v>8.7416139267835593</v>
      </c>
      <c r="S115">
        <v>7.8280479922355903</v>
      </c>
      <c r="T115">
        <v>0.28627069133398247</v>
      </c>
      <c r="U115">
        <v>0.71372930866601747</v>
      </c>
      <c r="V115">
        <v>0</v>
      </c>
    </row>
    <row r="116" spans="1:22" x14ac:dyDescent="0.25">
      <c r="A116">
        <v>2019</v>
      </c>
      <c r="B116" t="s">
        <v>76</v>
      </c>
      <c r="C116">
        <f t="shared" si="2"/>
        <v>14</v>
      </c>
      <c r="D116">
        <f>+VLOOKUP(B116,[1]Rådata!$O$2:$R$697,3,)</f>
        <v>2005</v>
      </c>
      <c r="E116" t="str">
        <f>+VLOOKUP(B116,[1]Rådata!$O$2:$Q$697,2,)</f>
        <v>USD</v>
      </c>
      <c r="F116">
        <v>0.12695652173913044</v>
      </c>
      <c r="G116">
        <v>2.4991441287230399E-2</v>
      </c>
      <c r="H116">
        <v>0.21921921921921922</v>
      </c>
      <c r="I116">
        <v>1.7547826086956522</v>
      </c>
      <c r="J116" t="s">
        <v>72</v>
      </c>
      <c r="K116">
        <v>12.715897768962581</v>
      </c>
      <c r="L116">
        <v>14.887436581369878</v>
      </c>
      <c r="M116">
        <v>3.2188758248682006</v>
      </c>
      <c r="N116">
        <f t="shared" si="3"/>
        <v>2.6390573296152584</v>
      </c>
      <c r="O116" t="s">
        <v>259</v>
      </c>
      <c r="P116">
        <v>17.064186305516714</v>
      </c>
      <c r="Q116">
        <v>8.2474874521493238</v>
      </c>
      <c r="R116">
        <v>0</v>
      </c>
      <c r="S116">
        <v>8.2122311566715904</v>
      </c>
      <c r="T116">
        <v>0.96535796766743642</v>
      </c>
      <c r="U116">
        <v>0</v>
      </c>
      <c r="V116">
        <v>3.4642032332563508E-2</v>
      </c>
    </row>
    <row r="117" spans="1:22" x14ac:dyDescent="0.25">
      <c r="A117">
        <v>2021</v>
      </c>
      <c r="B117" t="s">
        <v>194</v>
      </c>
      <c r="C117">
        <f t="shared" si="2"/>
        <v>117</v>
      </c>
      <c r="D117">
        <f>+VLOOKUP(B117,[1]Rådata!$O$2:$R$697,3,)</f>
        <v>1904</v>
      </c>
      <c r="E117" t="str">
        <f>+VLOOKUP(B117,[1]Rådata!$O$2:$Q$697,2,)</f>
        <v>NOK</v>
      </c>
      <c r="F117">
        <v>0.15392323025593466</v>
      </c>
      <c r="G117">
        <v>3.0259278429367428E-2</v>
      </c>
      <c r="H117">
        <v>4.9045803255228386E-2</v>
      </c>
      <c r="I117">
        <v>1.5702443513514472</v>
      </c>
      <c r="J117" t="s">
        <v>102</v>
      </c>
      <c r="K117">
        <v>13.691370358292007</v>
      </c>
      <c r="L117">
        <v>14.174322117712924</v>
      </c>
      <c r="M117">
        <v>5.4026773818722793</v>
      </c>
      <c r="N117">
        <f t="shared" si="3"/>
        <v>4.7621739347977563</v>
      </c>
      <c r="O117" t="s">
        <v>260</v>
      </c>
      <c r="P117">
        <v>14.174322117712924</v>
      </c>
      <c r="Q117">
        <v>8.7978506489310533</v>
      </c>
      <c r="R117">
        <v>6.3801225368997647</v>
      </c>
      <c r="S117">
        <v>8.5428609381648144</v>
      </c>
      <c r="T117">
        <v>0.7749244712990937</v>
      </c>
      <c r="U117">
        <v>8.9123867069486398E-2</v>
      </c>
      <c r="V117">
        <v>0.13595166163141995</v>
      </c>
    </row>
    <row r="118" spans="1:22" x14ac:dyDescent="0.25">
      <c r="A118">
        <v>2022</v>
      </c>
      <c r="B118" t="s">
        <v>194</v>
      </c>
      <c r="C118">
        <f t="shared" si="2"/>
        <v>118</v>
      </c>
      <c r="D118">
        <f>+VLOOKUP(B118,[1]Rådata!$O$2:$R$697,3,)</f>
        <v>1904</v>
      </c>
      <c r="E118" t="str">
        <f>+VLOOKUP(B118,[1]Rådata!$O$2:$Q$697,2,)</f>
        <v>NOK</v>
      </c>
      <c r="F118">
        <v>4.6464266270558739E-2</v>
      </c>
      <c r="G118">
        <v>1.423561560337141E-2</v>
      </c>
      <c r="H118">
        <v>2.2220412693888879E-2</v>
      </c>
      <c r="I118">
        <v>1.346285255957862</v>
      </c>
      <c r="J118" t="s">
        <v>102</v>
      </c>
      <c r="K118">
        <v>13.746515186474198</v>
      </c>
      <c r="L118">
        <v>14.191779578042141</v>
      </c>
      <c r="M118">
        <v>5.8692969131337742</v>
      </c>
      <c r="N118">
        <f t="shared" si="3"/>
        <v>4.7706846244656651</v>
      </c>
      <c r="O118" t="s">
        <v>260</v>
      </c>
      <c r="P118">
        <v>14.191779578042141</v>
      </c>
      <c r="Q118">
        <v>8.7933086274965522</v>
      </c>
      <c r="R118">
        <v>6.6970342476664841</v>
      </c>
      <c r="S118">
        <v>8.4846699997106771</v>
      </c>
      <c r="T118">
        <v>0.73444613050075869</v>
      </c>
      <c r="U118">
        <v>0.12291350531107739</v>
      </c>
      <c r="V118">
        <v>0.14264036418816389</v>
      </c>
    </row>
    <row r="119" spans="1:22" x14ac:dyDescent="0.25">
      <c r="A119">
        <v>2020</v>
      </c>
      <c r="B119" t="s">
        <v>194</v>
      </c>
      <c r="C119">
        <f t="shared" si="2"/>
        <v>116</v>
      </c>
      <c r="D119">
        <f>+VLOOKUP(B119,[1]Rådata!$O$2:$R$697,3,)</f>
        <v>1904</v>
      </c>
      <c r="E119" t="str">
        <f>+VLOOKUP(B119,[1]Rådata!$O$2:$Q$697,2,)</f>
        <v>NOK</v>
      </c>
      <c r="F119">
        <v>-3.2557295836669331E-2</v>
      </c>
      <c r="G119">
        <v>-6.7855031408210267E-3</v>
      </c>
      <c r="H119">
        <v>-1.2408589461638864E-2</v>
      </c>
      <c r="I119">
        <v>2.2926466172938347</v>
      </c>
      <c r="J119" t="s">
        <v>102</v>
      </c>
      <c r="K119">
        <v>13.639888509265781</v>
      </c>
      <c r="L119">
        <v>14.243488995179518</v>
      </c>
      <c r="M119">
        <v>1.6094379124341003</v>
      </c>
      <c r="N119">
        <f t="shared" si="3"/>
        <v>4.7535901911063645</v>
      </c>
      <c r="O119" t="s">
        <v>260</v>
      </c>
      <c r="P119">
        <v>14.243488995179518</v>
      </c>
      <c r="Q119">
        <v>8.7593547485662082</v>
      </c>
      <c r="R119">
        <v>5.3471075307174685</v>
      </c>
      <c r="S119">
        <v>8.5448083584492114</v>
      </c>
      <c r="T119">
        <v>0.80690737833594972</v>
      </c>
      <c r="U119">
        <v>3.2967032967032968E-2</v>
      </c>
      <c r="V119">
        <v>0.16012558869701726</v>
      </c>
    </row>
    <row r="120" spans="1:22" x14ac:dyDescent="0.25">
      <c r="A120">
        <v>2018</v>
      </c>
      <c r="B120" t="s">
        <v>194</v>
      </c>
      <c r="C120">
        <f t="shared" si="2"/>
        <v>114</v>
      </c>
      <c r="D120">
        <f>+VLOOKUP(B120,[1]Rådata!$O$2:$R$697,3,)</f>
        <v>1904</v>
      </c>
      <c r="E120" t="str">
        <f>+VLOOKUP(B120,[1]Rådata!$O$2:$Q$697,2,)</f>
        <v>NOK</v>
      </c>
      <c r="F120">
        <v>6.227163949488259E-2</v>
      </c>
      <c r="G120">
        <v>1.4408117736847147E-2</v>
      </c>
      <c r="H120">
        <v>2.9462534624638589E-2</v>
      </c>
      <c r="I120">
        <v>2.2009465609709196</v>
      </c>
      <c r="J120" t="s">
        <v>102</v>
      </c>
      <c r="K120">
        <v>13.581488044752525</v>
      </c>
      <c r="L120">
        <v>14.296815708754144</v>
      </c>
      <c r="M120">
        <v>5.9295891433898946</v>
      </c>
      <c r="N120">
        <f t="shared" si="3"/>
        <v>4.7361984483944957</v>
      </c>
      <c r="O120" t="s">
        <v>260</v>
      </c>
      <c r="P120">
        <v>14.296815708754144</v>
      </c>
      <c r="Q120">
        <v>8.7111138840535443</v>
      </c>
      <c r="R120">
        <v>4.8675344504555822</v>
      </c>
      <c r="S120">
        <v>8.4742856904049617</v>
      </c>
      <c r="T120">
        <v>0.78912685337726529</v>
      </c>
      <c r="U120">
        <v>2.1416803953871501E-2</v>
      </c>
      <c r="V120">
        <v>0.18945634266886327</v>
      </c>
    </row>
    <row r="121" spans="1:22" x14ac:dyDescent="0.25">
      <c r="A121">
        <v>2016</v>
      </c>
      <c r="B121" t="s">
        <v>194</v>
      </c>
      <c r="C121">
        <f t="shared" si="2"/>
        <v>112</v>
      </c>
      <c r="D121">
        <f>+VLOOKUP(B121,[1]Rådata!$O$2:$R$697,3,)</f>
        <v>1904</v>
      </c>
      <c r="E121" t="str">
        <f>+VLOOKUP(B121,[1]Rådata!$O$2:$Q$697,2,)</f>
        <v>NOK</v>
      </c>
      <c r="F121">
        <v>4.8876940654613885E-2</v>
      </c>
      <c r="G121">
        <v>1.1680026005580151E-2</v>
      </c>
      <c r="H121">
        <v>2.3749559128969474E-2</v>
      </c>
      <c r="I121">
        <v>2.1802836212111028</v>
      </c>
      <c r="J121" t="s">
        <v>102</v>
      </c>
      <c r="K121">
        <v>13.548323683383813</v>
      </c>
      <c r="L121">
        <v>14.258007446798658</v>
      </c>
      <c r="M121">
        <v>5.8833223884882786</v>
      </c>
      <c r="N121">
        <f t="shared" si="3"/>
        <v>4.7184988712950942</v>
      </c>
      <c r="O121" t="s">
        <v>260</v>
      </c>
      <c r="P121">
        <v>14.258007446798658</v>
      </c>
      <c r="Q121">
        <v>8.706159290928861</v>
      </c>
      <c r="R121">
        <v>0</v>
      </c>
      <c r="S121">
        <v>8.4763711968959825</v>
      </c>
      <c r="T121">
        <v>0.79470198675496684</v>
      </c>
      <c r="U121">
        <v>0</v>
      </c>
      <c r="V121">
        <v>0.20529801324503311</v>
      </c>
    </row>
    <row r="122" spans="1:22" x14ac:dyDescent="0.25">
      <c r="A122">
        <v>2015</v>
      </c>
      <c r="B122" t="s">
        <v>194</v>
      </c>
      <c r="C122">
        <f t="shared" si="2"/>
        <v>111</v>
      </c>
      <c r="D122">
        <f>+VLOOKUP(B122,[1]Rådata!$O$2:$R$697,3,)</f>
        <v>1904</v>
      </c>
      <c r="E122" t="str">
        <f>+VLOOKUP(B122,[1]Rådata!$O$2:$Q$697,2,)</f>
        <v>NOK</v>
      </c>
      <c r="F122">
        <v>5.7957502168256722E-2</v>
      </c>
      <c r="G122">
        <v>1.6509396088391047E-2</v>
      </c>
      <c r="H122">
        <v>3.6643343605715972E-2</v>
      </c>
      <c r="I122">
        <v>0.74598222029488304</v>
      </c>
      <c r="J122" t="s">
        <v>102</v>
      </c>
      <c r="K122">
        <v>13.500065296858194</v>
      </c>
      <c r="L122">
        <v>14.29736740938684</v>
      </c>
      <c r="M122">
        <v>5.8318824772835169</v>
      </c>
      <c r="N122">
        <f t="shared" si="3"/>
        <v>4.7095302013123339</v>
      </c>
      <c r="O122" t="s">
        <v>260</v>
      </c>
      <c r="P122">
        <v>14.29736740938684</v>
      </c>
      <c r="Q122">
        <v>8.6673358498459567</v>
      </c>
      <c r="R122">
        <v>5.9135030056382698</v>
      </c>
      <c r="S122">
        <v>8.4029040450141093</v>
      </c>
      <c r="T122">
        <v>0.76764199655765919</v>
      </c>
      <c r="U122">
        <v>6.3683304647160072E-2</v>
      </c>
      <c r="V122">
        <v>0.16867469879518071</v>
      </c>
    </row>
    <row r="123" spans="1:22" x14ac:dyDescent="0.25">
      <c r="A123">
        <v>2019</v>
      </c>
      <c r="B123" t="s">
        <v>194</v>
      </c>
      <c r="C123">
        <f t="shared" si="2"/>
        <v>115</v>
      </c>
      <c r="D123">
        <f>+VLOOKUP(B123,[1]Rådata!$O$2:$R$697,3,)</f>
        <v>1904</v>
      </c>
      <c r="E123" t="str">
        <f>+VLOOKUP(B123,[1]Rådata!$O$2:$Q$697,2,)</f>
        <v>NOK</v>
      </c>
      <c r="F123">
        <v>6.4297250011215293E-2</v>
      </c>
      <c r="G123">
        <v>1.7519894385566025E-2</v>
      </c>
      <c r="H123">
        <v>3.2243260298102525E-2</v>
      </c>
      <c r="I123">
        <v>1.8651855008747926</v>
      </c>
      <c r="J123" t="s">
        <v>102</v>
      </c>
      <c r="K123">
        <v>13.697878385927403</v>
      </c>
      <c r="L123">
        <v>14.307850367055662</v>
      </c>
      <c r="M123">
        <v>5.9242557974145322</v>
      </c>
      <c r="N123">
        <f t="shared" si="3"/>
        <v>4.7449321283632502</v>
      </c>
      <c r="O123" t="s">
        <v>260</v>
      </c>
      <c r="P123">
        <v>14.307850367055662</v>
      </c>
      <c r="Q123">
        <v>8.5904436531558304</v>
      </c>
      <c r="R123">
        <v>0</v>
      </c>
      <c r="S123">
        <v>8.400659375160286</v>
      </c>
      <c r="T123">
        <v>0.82713754646840154</v>
      </c>
      <c r="U123">
        <v>0</v>
      </c>
      <c r="V123">
        <v>0.17286245353159851</v>
      </c>
    </row>
    <row r="124" spans="1:22" x14ac:dyDescent="0.25">
      <c r="A124">
        <v>2017</v>
      </c>
      <c r="B124" t="s">
        <v>194</v>
      </c>
      <c r="C124">
        <f t="shared" si="2"/>
        <v>113</v>
      </c>
      <c r="D124">
        <f>+VLOOKUP(B124,[1]Rådata!$O$2:$R$697,3,)</f>
        <v>1904</v>
      </c>
      <c r="E124" t="str">
        <f>+VLOOKUP(B124,[1]Rådata!$O$2:$Q$697,2,)</f>
        <v>NOK</v>
      </c>
      <c r="F124">
        <v>8.5832035149825653E-2</v>
      </c>
      <c r="G124">
        <v>2.1647333296436429E-2</v>
      </c>
      <c r="H124">
        <v>4.5713632533958048E-2</v>
      </c>
      <c r="I124">
        <v>1.2485060841801667</v>
      </c>
      <c r="J124" t="s">
        <v>102</v>
      </c>
      <c r="K124">
        <v>13.565262988958006</v>
      </c>
      <c r="L124">
        <v>14.312777273787443</v>
      </c>
      <c r="M124">
        <v>5.9026333334013659</v>
      </c>
      <c r="N124">
        <f t="shared" si="3"/>
        <v>4.7273878187123408</v>
      </c>
      <c r="O124" t="s">
        <v>260</v>
      </c>
      <c r="P124">
        <v>14.312777273787443</v>
      </c>
      <c r="Q124">
        <v>8.5867192540648478</v>
      </c>
      <c r="R124">
        <v>0</v>
      </c>
      <c r="S124">
        <v>8.3523185482260036</v>
      </c>
      <c r="T124">
        <v>0.79104477611940294</v>
      </c>
      <c r="U124">
        <v>0</v>
      </c>
      <c r="V124">
        <v>0.20895522388059701</v>
      </c>
    </row>
    <row r="125" spans="1:22" x14ac:dyDescent="0.25">
      <c r="A125">
        <v>2022</v>
      </c>
      <c r="B125" t="s">
        <v>190</v>
      </c>
      <c r="C125">
        <f t="shared" si="2"/>
        <v>133</v>
      </c>
      <c r="D125">
        <f>+VLOOKUP(B125,[1]Rådata!$O$2:$R$697,3,)</f>
        <v>1889</v>
      </c>
      <c r="E125" t="str">
        <f>+VLOOKUP(B125,[1]Rådata!$O$2:$Q$697,2,)</f>
        <v>NOK</v>
      </c>
      <c r="F125">
        <v>0.27173418297678653</v>
      </c>
      <c r="G125">
        <v>0.14715306877002712</v>
      </c>
      <c r="H125">
        <v>0.17621015348288074</v>
      </c>
      <c r="I125">
        <v>0.31178880291306327</v>
      </c>
      <c r="J125" t="s">
        <v>102</v>
      </c>
      <c r="K125">
        <v>15.728897515314028</v>
      </c>
      <c r="L125">
        <v>15.90910152274853</v>
      </c>
      <c r="M125">
        <v>7.0094089327086371</v>
      </c>
      <c r="N125">
        <f t="shared" si="3"/>
        <v>4.8903491282217537</v>
      </c>
      <c r="O125" t="s">
        <v>260</v>
      </c>
      <c r="P125">
        <v>15.90910152274853</v>
      </c>
      <c r="Q125">
        <v>8.8550929800286351</v>
      </c>
      <c r="R125">
        <v>7.5806997522245627</v>
      </c>
      <c r="S125">
        <v>8.281470857895167</v>
      </c>
      <c r="T125">
        <v>0.56348074179743224</v>
      </c>
      <c r="U125">
        <v>0.27960057061340943</v>
      </c>
      <c r="V125">
        <v>0.15691868758915833</v>
      </c>
    </row>
    <row r="126" spans="1:22" x14ac:dyDescent="0.25">
      <c r="A126">
        <v>2021</v>
      </c>
      <c r="B126" t="s">
        <v>190</v>
      </c>
      <c r="C126">
        <f t="shared" si="2"/>
        <v>132</v>
      </c>
      <c r="D126">
        <f>+VLOOKUP(B126,[1]Rådata!$O$2:$R$697,3,)</f>
        <v>1889</v>
      </c>
      <c r="E126" t="str">
        <f>+VLOOKUP(B126,[1]Rådata!$O$2:$Q$697,2,)</f>
        <v>NOK</v>
      </c>
      <c r="F126">
        <v>0.2254855518711511</v>
      </c>
      <c r="G126">
        <v>0.13284956740161877</v>
      </c>
      <c r="H126">
        <v>0.16657917760279964</v>
      </c>
      <c r="I126">
        <v>0.31264803410705827</v>
      </c>
      <c r="J126" t="s">
        <v>102</v>
      </c>
      <c r="K126">
        <v>15.558604855211048</v>
      </c>
      <c r="L126">
        <v>15.784858176847036</v>
      </c>
      <c r="M126">
        <v>6.9772813416307473</v>
      </c>
      <c r="N126">
        <f t="shared" si="3"/>
        <v>4.8828019225863706</v>
      </c>
      <c r="O126" t="s">
        <v>260</v>
      </c>
      <c r="P126">
        <v>15.784858176847036</v>
      </c>
      <c r="Q126">
        <v>8.8232062205527413</v>
      </c>
      <c r="R126">
        <v>7.5496091651545321</v>
      </c>
      <c r="S126">
        <v>8.2558284272818305</v>
      </c>
      <c r="T126">
        <v>0.5670103092783505</v>
      </c>
      <c r="U126">
        <v>0.27982326951399117</v>
      </c>
      <c r="V126">
        <v>0.15316642120765833</v>
      </c>
    </row>
    <row r="127" spans="1:22" x14ac:dyDescent="0.25">
      <c r="A127">
        <v>2020</v>
      </c>
      <c r="B127" t="s">
        <v>190</v>
      </c>
      <c r="C127">
        <f t="shared" si="2"/>
        <v>131</v>
      </c>
      <c r="D127">
        <f>+VLOOKUP(B127,[1]Rådata!$O$2:$R$697,3,)</f>
        <v>1889</v>
      </c>
      <c r="E127" t="str">
        <f>+VLOOKUP(B127,[1]Rådata!$O$2:$Q$697,2,)</f>
        <v>NOK</v>
      </c>
      <c r="F127">
        <v>0.18675027262813523</v>
      </c>
      <c r="G127">
        <v>9.7815222047693842E-2</v>
      </c>
      <c r="H127">
        <v>0.13105031566864359</v>
      </c>
      <c r="I127">
        <v>0.37649945474372953</v>
      </c>
      <c r="J127" t="s">
        <v>102</v>
      </c>
      <c r="K127">
        <v>15.469348057695059</v>
      </c>
      <c r="L127">
        <v>15.761849186637654</v>
      </c>
      <c r="M127">
        <v>6.9948499858330706</v>
      </c>
      <c r="N127">
        <f t="shared" si="3"/>
        <v>4.8751973232011512</v>
      </c>
      <c r="O127" t="s">
        <v>260</v>
      </c>
      <c r="P127">
        <v>15.761849186637654</v>
      </c>
      <c r="Q127">
        <v>8.6724860758222722</v>
      </c>
      <c r="R127">
        <v>6.9373140812236818</v>
      </c>
      <c r="S127">
        <v>8.2321742363839405</v>
      </c>
      <c r="T127">
        <v>0.64383561643835618</v>
      </c>
      <c r="U127">
        <v>0.17636986301369864</v>
      </c>
      <c r="V127">
        <v>0.1797945205479452</v>
      </c>
    </row>
    <row r="128" spans="1:22" x14ac:dyDescent="0.25">
      <c r="A128">
        <v>2016</v>
      </c>
      <c r="B128" t="s">
        <v>190</v>
      </c>
      <c r="C128">
        <f t="shared" si="2"/>
        <v>127</v>
      </c>
      <c r="D128">
        <f>+VLOOKUP(B128,[1]Rådata!$O$2:$R$697,3,)</f>
        <v>1889</v>
      </c>
      <c r="E128" t="str">
        <f>+VLOOKUP(B128,[1]Rådata!$O$2:$Q$697,2,)</f>
        <v>NOK</v>
      </c>
      <c r="F128">
        <v>0.25569242254572599</v>
      </c>
      <c r="G128">
        <v>0.14664953971312353</v>
      </c>
      <c r="H128">
        <v>0.15600091095422455</v>
      </c>
      <c r="I128">
        <v>0.19596864501679731</v>
      </c>
      <c r="J128" t="s">
        <v>102</v>
      </c>
      <c r="K128">
        <v>15.295067549543855</v>
      </c>
      <c r="L128">
        <v>15.356883739484244</v>
      </c>
      <c r="M128">
        <v>6.9157234486313142</v>
      </c>
      <c r="N128">
        <f t="shared" si="3"/>
        <v>4.8441870864585912</v>
      </c>
      <c r="O128" t="s">
        <v>260</v>
      </c>
      <c r="P128">
        <v>15.356883739484244</v>
      </c>
      <c r="Q128">
        <v>8.6033708876572899</v>
      </c>
      <c r="R128">
        <v>7.3264656138403224</v>
      </c>
      <c r="S128">
        <v>8.0294328405812436</v>
      </c>
      <c r="T128">
        <v>0.56330275229357796</v>
      </c>
      <c r="U128">
        <v>0.27889908256880735</v>
      </c>
      <c r="V128">
        <v>0.15779816513761469</v>
      </c>
    </row>
    <row r="129" spans="1:22" x14ac:dyDescent="0.25">
      <c r="A129">
        <v>2017</v>
      </c>
      <c r="B129" t="s">
        <v>190</v>
      </c>
      <c r="C129">
        <f t="shared" si="2"/>
        <v>128</v>
      </c>
      <c r="D129">
        <f>+VLOOKUP(B129,[1]Rådata!$O$2:$R$697,3,)</f>
        <v>1889</v>
      </c>
      <c r="E129" t="str">
        <f>+VLOOKUP(B129,[1]Rådata!$O$2:$Q$697,2,)</f>
        <v>NOK</v>
      </c>
      <c r="F129">
        <v>0.26029768085842853</v>
      </c>
      <c r="G129">
        <v>0.14100881305081567</v>
      </c>
      <c r="H129">
        <v>0.16629809818664307</v>
      </c>
      <c r="I129">
        <v>0.25718241606092074</v>
      </c>
      <c r="J129" t="s">
        <v>102</v>
      </c>
      <c r="K129">
        <v>15.324464931820053</v>
      </c>
      <c r="L129">
        <v>15.489424489582738</v>
      </c>
      <c r="M129">
        <v>6.9707300781435251</v>
      </c>
      <c r="N129">
        <f t="shared" si="3"/>
        <v>4.8520302639196169</v>
      </c>
      <c r="O129" t="s">
        <v>260</v>
      </c>
      <c r="P129">
        <v>15.489424489582738</v>
      </c>
      <c r="Q129">
        <v>8.5716813767003064</v>
      </c>
      <c r="R129">
        <v>7.0900768357760917</v>
      </c>
      <c r="S129">
        <v>8.0583273065809582</v>
      </c>
      <c r="T129">
        <v>0.59848484848484851</v>
      </c>
      <c r="U129">
        <v>0.22727272727272727</v>
      </c>
      <c r="V129">
        <v>0.17424242424242425</v>
      </c>
    </row>
    <row r="130" spans="1:22" x14ac:dyDescent="0.25">
      <c r="A130">
        <v>2019</v>
      </c>
      <c r="B130" t="s">
        <v>190</v>
      </c>
      <c r="C130">
        <f t="shared" ref="C130:C193" si="4">+A130-D130</f>
        <v>130</v>
      </c>
      <c r="D130">
        <f>+VLOOKUP(B130,[1]Rådata!$O$2:$R$697,3,)</f>
        <v>1889</v>
      </c>
      <c r="E130" t="str">
        <f>+VLOOKUP(B130,[1]Rådata!$O$2:$Q$697,2,)</f>
        <v>NOK</v>
      </c>
      <c r="F130">
        <v>0.17876588021778583</v>
      </c>
      <c r="G130">
        <v>8.7633451957295369E-2</v>
      </c>
      <c r="H130">
        <v>0.11936982427792366</v>
      </c>
      <c r="I130">
        <v>0.42921960072595283</v>
      </c>
      <c r="J130" t="s">
        <v>102</v>
      </c>
      <c r="K130">
        <v>15.415100134343561</v>
      </c>
      <c r="L130">
        <v>15.724163778663829</v>
      </c>
      <c r="M130">
        <v>7.0057890192535028</v>
      </c>
      <c r="N130">
        <f t="shared" ref="N130:N193" si="5">+LN(C130)</f>
        <v>4.8675344504555822</v>
      </c>
      <c r="O130" t="s">
        <v>260</v>
      </c>
      <c r="P130">
        <v>15.724163778663829</v>
      </c>
      <c r="Q130">
        <v>8.5271435222694052</v>
      </c>
      <c r="R130">
        <v>6.0637852086876078</v>
      </c>
      <c r="S130">
        <v>8.1914630513269273</v>
      </c>
      <c r="T130">
        <v>0.71485148514851482</v>
      </c>
      <c r="U130">
        <v>8.5148514851485155E-2</v>
      </c>
      <c r="V130">
        <v>0.2</v>
      </c>
    </row>
    <row r="131" spans="1:22" x14ac:dyDescent="0.25">
      <c r="A131">
        <v>2018</v>
      </c>
      <c r="B131" t="s">
        <v>190</v>
      </c>
      <c r="C131">
        <f t="shared" si="4"/>
        <v>129</v>
      </c>
      <c r="D131">
        <f>+VLOOKUP(B131,[1]Rådata!$O$2:$R$697,3,)</f>
        <v>1889</v>
      </c>
      <c r="E131" t="str">
        <f>+VLOOKUP(B131,[1]Rådata!$O$2:$Q$697,2,)</f>
        <v>NOK</v>
      </c>
      <c r="F131">
        <v>0.18539865513928913</v>
      </c>
      <c r="G131">
        <v>9.7294572340783064E-2</v>
      </c>
      <c r="H131">
        <v>0.1230605738575983</v>
      </c>
      <c r="I131">
        <v>0.35702849823887289</v>
      </c>
      <c r="J131" t="s">
        <v>102</v>
      </c>
      <c r="K131">
        <v>15.364136331001617</v>
      </c>
      <c r="L131">
        <v>15.599069830626989</v>
      </c>
      <c r="M131">
        <v>7.00033446027523</v>
      </c>
      <c r="N131">
        <f t="shared" si="5"/>
        <v>4.8598124043616719</v>
      </c>
      <c r="O131" t="s">
        <v>260</v>
      </c>
      <c r="P131">
        <v>15.599069830626989</v>
      </c>
      <c r="Q131">
        <v>8.4908492160766347</v>
      </c>
      <c r="R131">
        <v>6.5510803350434044</v>
      </c>
      <c r="S131">
        <v>8.0833286087863758</v>
      </c>
      <c r="T131">
        <v>0.6652977412731006</v>
      </c>
      <c r="U131">
        <v>0.14373716632443531</v>
      </c>
      <c r="V131">
        <v>0.19096509240246407</v>
      </c>
    </row>
    <row r="132" spans="1:22" x14ac:dyDescent="0.25">
      <c r="A132">
        <v>2015</v>
      </c>
      <c r="B132" t="s">
        <v>190</v>
      </c>
      <c r="C132">
        <f t="shared" si="4"/>
        <v>126</v>
      </c>
      <c r="D132">
        <f>+VLOOKUP(B132,[1]Rådata!$O$2:$R$697,3,)</f>
        <v>1889</v>
      </c>
      <c r="E132" t="str">
        <f>+VLOOKUP(B132,[1]Rådata!$O$2:$Q$697,2,)</f>
        <v>NOK</v>
      </c>
      <c r="F132">
        <v>0.24464980544747081</v>
      </c>
      <c r="G132">
        <v>0.12065243463660351</v>
      </c>
      <c r="H132">
        <v>0.12343558282208589</v>
      </c>
      <c r="I132">
        <v>0.39007782101167315</v>
      </c>
      <c r="J132" t="s">
        <v>102</v>
      </c>
      <c r="K132">
        <v>15.220381304657099</v>
      </c>
      <c r="L132">
        <v>15.243186756862935</v>
      </c>
      <c r="M132">
        <v>6.9800759405617629</v>
      </c>
      <c r="N132">
        <f t="shared" si="5"/>
        <v>4.836281906951478</v>
      </c>
      <c r="O132" t="s">
        <v>260</v>
      </c>
      <c r="P132">
        <v>15.243186756862935</v>
      </c>
      <c r="Q132">
        <v>8.4316353030545912</v>
      </c>
      <c r="R132">
        <v>6.6846117276679271</v>
      </c>
      <c r="S132">
        <v>8.0030286663847328</v>
      </c>
      <c r="T132">
        <v>0.65141612200435728</v>
      </c>
      <c r="U132">
        <v>0.17429193899782136</v>
      </c>
      <c r="V132">
        <v>0.17429193899782136</v>
      </c>
    </row>
    <row r="133" spans="1:22" x14ac:dyDescent="0.25">
      <c r="A133">
        <v>2022</v>
      </c>
      <c r="B133" t="s">
        <v>225</v>
      </c>
      <c r="C133">
        <f t="shared" si="4"/>
        <v>27</v>
      </c>
      <c r="D133">
        <f>+VLOOKUP(B133,[1]Rådata!$O$2:$R$697,3,)</f>
        <v>1995</v>
      </c>
      <c r="E133" t="str">
        <f>+VLOOKUP(B133,[1]Rådata!$O$2:$Q$697,2,)</f>
        <v>NOK</v>
      </c>
      <c r="F133">
        <v>0.88916533669202669</v>
      </c>
      <c r="G133">
        <v>0.27800428122662058</v>
      </c>
      <c r="H133">
        <v>0.1301882695343011</v>
      </c>
      <c r="I133">
        <v>0.39602180789484753</v>
      </c>
      <c r="J133" t="s">
        <v>68</v>
      </c>
      <c r="K133">
        <v>14.942214553798568</v>
      </c>
      <c r="L133">
        <v>14.183559670103662</v>
      </c>
      <c r="M133">
        <v>7.6211951628098449</v>
      </c>
      <c r="N133">
        <f t="shared" si="5"/>
        <v>3.2958368660043291</v>
      </c>
      <c r="O133" t="s">
        <v>261</v>
      </c>
      <c r="P133">
        <v>14.183559670103662</v>
      </c>
      <c r="Q133">
        <v>8.4990292207885663</v>
      </c>
      <c r="R133">
        <v>7.2078598714324755</v>
      </c>
      <c r="S133">
        <v>8.1432267503674449</v>
      </c>
      <c r="T133">
        <v>0.70061099796334014</v>
      </c>
      <c r="U133">
        <v>0.27494908350305497</v>
      </c>
      <c r="V133">
        <v>2.4439918533604887E-2</v>
      </c>
    </row>
    <row r="134" spans="1:22" x14ac:dyDescent="0.25">
      <c r="A134">
        <v>2020</v>
      </c>
      <c r="B134" t="s">
        <v>225</v>
      </c>
      <c r="C134">
        <f t="shared" si="4"/>
        <v>25</v>
      </c>
      <c r="D134">
        <f>+VLOOKUP(B134,[1]Rådata!$O$2:$R$697,3,)</f>
        <v>1995</v>
      </c>
      <c r="E134" t="str">
        <f>+VLOOKUP(B134,[1]Rådata!$O$2:$Q$697,2,)</f>
        <v>NOK</v>
      </c>
      <c r="F134">
        <v>0.74531569868830094</v>
      </c>
      <c r="G134">
        <v>0.24283819587692537</v>
      </c>
      <c r="H134">
        <v>0.1309656247449876</v>
      </c>
      <c r="I134">
        <v>0.44707710971263931</v>
      </c>
      <c r="J134" t="s">
        <v>68</v>
      </c>
      <c r="K134">
        <v>14.691747333634556</v>
      </c>
      <c r="L134">
        <v>14.074286854906134</v>
      </c>
      <c r="M134">
        <v>7.412160334945205</v>
      </c>
      <c r="N134">
        <f t="shared" si="5"/>
        <v>3.2188758248682006</v>
      </c>
      <c r="O134" t="s">
        <v>261</v>
      </c>
      <c r="P134">
        <v>14.074286854906134</v>
      </c>
      <c r="Q134">
        <v>8.4637924146891219</v>
      </c>
      <c r="R134">
        <v>7.0732697174597101</v>
      </c>
      <c r="S134">
        <v>8.1547875727685195</v>
      </c>
      <c r="T134">
        <v>0.73417721518987344</v>
      </c>
      <c r="U134">
        <v>0.24894514767932491</v>
      </c>
      <c r="V134">
        <v>1.6877637130801686E-2</v>
      </c>
    </row>
    <row r="135" spans="1:22" x14ac:dyDescent="0.25">
      <c r="A135">
        <v>2019</v>
      </c>
      <c r="B135" t="s">
        <v>225</v>
      </c>
      <c r="C135">
        <f t="shared" si="4"/>
        <v>24</v>
      </c>
      <c r="D135">
        <f>+VLOOKUP(B135,[1]Rådata!$O$2:$R$697,3,)</f>
        <v>1995</v>
      </c>
      <c r="E135" t="str">
        <f>+VLOOKUP(B135,[1]Rådata!$O$2:$Q$697,2,)</f>
        <v>NOK</v>
      </c>
      <c r="F135">
        <v>0.73212370171254049</v>
      </c>
      <c r="G135">
        <v>0.21497071667713491</v>
      </c>
      <c r="H135">
        <v>0.10883927784125338</v>
      </c>
      <c r="I135">
        <v>0.63526798672370921</v>
      </c>
      <c r="J135" t="s">
        <v>68</v>
      </c>
      <c r="K135">
        <v>14.572595454214337</v>
      </c>
      <c r="L135">
        <v>13.89196591570855</v>
      </c>
      <c r="M135">
        <v>7.3505161718339984</v>
      </c>
      <c r="N135">
        <f t="shared" si="5"/>
        <v>3.1780538303479458</v>
      </c>
      <c r="O135" t="s">
        <v>261</v>
      </c>
      <c r="P135">
        <v>13.89196591570855</v>
      </c>
      <c r="Q135">
        <v>8.4096079807363004</v>
      </c>
      <c r="R135">
        <v>6.9754139274559517</v>
      </c>
      <c r="S135">
        <v>8.0986428437594178</v>
      </c>
      <c r="T135">
        <v>0.732739420935412</v>
      </c>
      <c r="U135">
        <v>0.23830734966592429</v>
      </c>
      <c r="V135">
        <v>2.8953229398663696E-2</v>
      </c>
    </row>
    <row r="136" spans="1:22" x14ac:dyDescent="0.25">
      <c r="A136">
        <v>2018</v>
      </c>
      <c r="B136" t="s">
        <v>225</v>
      </c>
      <c r="C136">
        <f t="shared" si="4"/>
        <v>23</v>
      </c>
      <c r="D136">
        <f>+VLOOKUP(B136,[1]Rådata!$O$2:$R$697,3,)</f>
        <v>1995</v>
      </c>
      <c r="E136" t="str">
        <f>+VLOOKUP(B136,[1]Rådata!$O$2:$Q$697,2,)</f>
        <v>NOK</v>
      </c>
      <c r="F136">
        <v>0.69157704346319226</v>
      </c>
      <c r="G136">
        <v>0.25320233637386214</v>
      </c>
      <c r="H136">
        <v>0.1037314447144139</v>
      </c>
      <c r="I136">
        <v>2.0722545335080667E-3</v>
      </c>
      <c r="J136" t="s">
        <v>68</v>
      </c>
      <c r="K136">
        <v>14.428916776987405</v>
      </c>
      <c r="L136">
        <v>13.536533156364836</v>
      </c>
      <c r="M136">
        <v>7.2218358252884487</v>
      </c>
      <c r="N136">
        <f t="shared" si="5"/>
        <v>3.1354942159291497</v>
      </c>
      <c r="O136" t="s">
        <v>261</v>
      </c>
      <c r="P136">
        <v>13.536533156364836</v>
      </c>
      <c r="Q136">
        <v>8.3064721601005846</v>
      </c>
      <c r="R136">
        <v>6.6720329454610674</v>
      </c>
      <c r="S136">
        <v>8.0487882835341988</v>
      </c>
      <c r="T136">
        <v>0.77283950617283947</v>
      </c>
      <c r="U136">
        <v>0.19506172839506172</v>
      </c>
      <c r="V136">
        <v>3.2098765432098768E-2</v>
      </c>
    </row>
    <row r="137" spans="1:22" x14ac:dyDescent="0.25">
      <c r="A137">
        <v>2021</v>
      </c>
      <c r="B137" t="s">
        <v>225</v>
      </c>
      <c r="C137">
        <f t="shared" si="4"/>
        <v>26</v>
      </c>
      <c r="D137">
        <f>+VLOOKUP(B137,[1]Rådata!$O$2:$R$697,3,)</f>
        <v>1995</v>
      </c>
      <c r="E137" t="str">
        <f>+VLOOKUP(B137,[1]Rådata!$O$2:$Q$697,2,)</f>
        <v>NOK</v>
      </c>
      <c r="F137">
        <v>0.76322575287989602</v>
      </c>
      <c r="G137">
        <v>0.25001819530509667</v>
      </c>
      <c r="H137">
        <v>0.12618528869172624</v>
      </c>
      <c r="I137">
        <v>0.37750258646420809</v>
      </c>
      <c r="J137" t="s">
        <v>68</v>
      </c>
      <c r="K137">
        <v>14.80695477239848</v>
      </c>
      <c r="L137">
        <v>14.123172447895479</v>
      </c>
      <c r="M137">
        <v>7.5180641812330782</v>
      </c>
      <c r="N137">
        <f t="shared" si="5"/>
        <v>3.2580965380214821</v>
      </c>
      <c r="O137" t="s">
        <v>261</v>
      </c>
      <c r="P137">
        <v>14.123172447895479</v>
      </c>
      <c r="Q137">
        <v>8.2890370982784827</v>
      </c>
      <c r="R137">
        <v>6.6720329454610674</v>
      </c>
      <c r="S137">
        <v>8.0359263698917918</v>
      </c>
      <c r="T137">
        <v>0.77638190954773867</v>
      </c>
      <c r="U137">
        <v>0.19849246231155779</v>
      </c>
      <c r="V137">
        <v>2.5125628140703519E-2</v>
      </c>
    </row>
    <row r="138" spans="1:22" x14ac:dyDescent="0.25">
      <c r="A138">
        <v>2017</v>
      </c>
      <c r="B138" t="s">
        <v>225</v>
      </c>
      <c r="C138">
        <f t="shared" si="4"/>
        <v>22</v>
      </c>
      <c r="D138">
        <f>+VLOOKUP(B138,[1]Rådata!$O$2:$R$697,3,)</f>
        <v>1995</v>
      </c>
      <c r="E138" t="str">
        <f>+VLOOKUP(B138,[1]Rådata!$O$2:$Q$697,2,)</f>
        <v>NOK</v>
      </c>
      <c r="F138">
        <v>0.66303722819461886</v>
      </c>
      <c r="G138">
        <v>0.22378463812398308</v>
      </c>
      <c r="H138">
        <v>8.9673519133631502E-2</v>
      </c>
      <c r="I138">
        <v>1.0028106297926758</v>
      </c>
      <c r="J138" t="s">
        <v>68</v>
      </c>
      <c r="K138">
        <v>14.290099284567184</v>
      </c>
      <c r="L138">
        <v>13.375590641714014</v>
      </c>
      <c r="M138">
        <v>7.1024993557746487</v>
      </c>
      <c r="N138">
        <f t="shared" si="5"/>
        <v>3.0910424533583161</v>
      </c>
      <c r="O138" t="s">
        <v>261</v>
      </c>
      <c r="P138">
        <v>13.375590641714014</v>
      </c>
      <c r="Q138">
        <v>8.1942293048198174</v>
      </c>
      <c r="R138">
        <v>6.3099182782265162</v>
      </c>
      <c r="S138">
        <v>7.9861648603327273</v>
      </c>
      <c r="T138">
        <v>0.81215469613259672</v>
      </c>
      <c r="U138">
        <v>0.15193370165745856</v>
      </c>
      <c r="V138">
        <v>3.591160220994475E-2</v>
      </c>
    </row>
    <row r="139" spans="1:22" x14ac:dyDescent="0.25">
      <c r="A139">
        <v>2016</v>
      </c>
      <c r="B139" t="s">
        <v>225</v>
      </c>
      <c r="C139">
        <f t="shared" si="4"/>
        <v>21</v>
      </c>
      <c r="D139">
        <f>+VLOOKUP(B139,[1]Rådata!$O$2:$R$697,3,)</f>
        <v>1995</v>
      </c>
      <c r="E139" t="str">
        <f>+VLOOKUP(B139,[1]Rådata!$O$2:$Q$697,2,)</f>
        <v>NOK</v>
      </c>
      <c r="F139">
        <v>0.61611671081383423</v>
      </c>
      <c r="G139">
        <v>0.19834824860612482</v>
      </c>
      <c r="H139">
        <v>7.9874602779808707E-2</v>
      </c>
      <c r="I139">
        <v>9.1462884500576713</v>
      </c>
      <c r="J139" t="s">
        <v>68</v>
      </c>
      <c r="K139">
        <v>14.101299088797138</v>
      </c>
      <c r="L139">
        <v>13.191732711353728</v>
      </c>
      <c r="M139">
        <v>6.9939329752231894</v>
      </c>
      <c r="N139">
        <f t="shared" si="5"/>
        <v>3.044522437723423</v>
      </c>
      <c r="O139" t="s">
        <v>261</v>
      </c>
      <c r="P139">
        <v>13.191732711353728</v>
      </c>
      <c r="Q139">
        <v>8.1432267503674449</v>
      </c>
      <c r="R139">
        <v>6.2344107257183712</v>
      </c>
      <c r="S139">
        <v>7.8823149189802679</v>
      </c>
      <c r="T139">
        <v>0.77034883720930236</v>
      </c>
      <c r="U139">
        <v>0.14825581395348839</v>
      </c>
      <c r="V139">
        <v>8.1395348837209308E-2</v>
      </c>
    </row>
    <row r="140" spans="1:22" x14ac:dyDescent="0.25">
      <c r="A140">
        <v>2015</v>
      </c>
      <c r="B140" t="s">
        <v>225</v>
      </c>
      <c r="C140">
        <f t="shared" si="4"/>
        <v>20</v>
      </c>
      <c r="D140">
        <f>+VLOOKUP(B140,[1]Rådata!$O$2:$R$697,3,)</f>
        <v>1995</v>
      </c>
      <c r="E140" t="str">
        <f>+VLOOKUP(B140,[1]Rådata!$O$2:$Q$697,2,)</f>
        <v>NOK</v>
      </c>
      <c r="F140">
        <v>0.58028116366949534</v>
      </c>
      <c r="G140">
        <v>0.20434212095908386</v>
      </c>
      <c r="H140">
        <v>8.0612680387444555E-2</v>
      </c>
      <c r="I140">
        <v>1.6645543374781708</v>
      </c>
      <c r="J140" t="s">
        <v>68</v>
      </c>
      <c r="K140">
        <v>14.024543825808099</v>
      </c>
      <c r="L140">
        <v>13.094404135184277</v>
      </c>
      <c r="M140">
        <v>6.9431224228194282</v>
      </c>
      <c r="N140">
        <f t="shared" si="5"/>
        <v>2.9957322735539909</v>
      </c>
      <c r="O140" t="s">
        <v>261</v>
      </c>
      <c r="P140">
        <v>13.094404135184277</v>
      </c>
      <c r="Q140">
        <v>8.0709060887878188</v>
      </c>
      <c r="R140">
        <v>6.0637852086876078</v>
      </c>
      <c r="S140">
        <v>7.8160138391590275</v>
      </c>
      <c r="T140">
        <v>0.77500000000000002</v>
      </c>
      <c r="U140">
        <v>0.13437499999999999</v>
      </c>
      <c r="V140">
        <v>9.0624999999999997E-2</v>
      </c>
    </row>
    <row r="141" spans="1:22" x14ac:dyDescent="0.25">
      <c r="A141">
        <v>2022</v>
      </c>
      <c r="B141" t="s">
        <v>192</v>
      </c>
      <c r="C141">
        <f t="shared" si="4"/>
        <v>25</v>
      </c>
      <c r="D141">
        <f>+VLOOKUP(B141,[1]Rådata!$O$2:$R$697,3,)</f>
        <v>1997</v>
      </c>
      <c r="E141" t="str">
        <f>+VLOOKUP(B141,[1]Rådata!$O$2:$Q$697,2,)</f>
        <v>NOK</v>
      </c>
      <c r="F141">
        <v>0.40028366170999258</v>
      </c>
      <c r="G141">
        <v>0.11315214767704881</v>
      </c>
      <c r="H141">
        <v>0.13288799315842667</v>
      </c>
      <c r="I141">
        <v>1.0772479770188379</v>
      </c>
      <c r="J141" t="s">
        <v>47</v>
      </c>
      <c r="K141">
        <v>14.735073928908653</v>
      </c>
      <c r="L141">
        <v>14.895847192918422</v>
      </c>
      <c r="M141">
        <v>6.5624440936937196</v>
      </c>
      <c r="N141">
        <f t="shared" si="5"/>
        <v>3.2188758248682006</v>
      </c>
      <c r="O141" t="s">
        <v>260</v>
      </c>
      <c r="P141">
        <v>14.895847192918422</v>
      </c>
      <c r="Q141">
        <v>8.8508041957564174</v>
      </c>
      <c r="R141">
        <v>7.6009024595420822</v>
      </c>
      <c r="S141">
        <v>8.4742856904049617</v>
      </c>
      <c r="T141">
        <v>0.68624641833810884</v>
      </c>
      <c r="U141">
        <v>0.28653295128939826</v>
      </c>
      <c r="V141">
        <v>2.7220630372492838E-2</v>
      </c>
    </row>
    <row r="142" spans="1:22" x14ac:dyDescent="0.25">
      <c r="A142">
        <v>2021</v>
      </c>
      <c r="B142" t="s">
        <v>192</v>
      </c>
      <c r="C142">
        <f t="shared" si="4"/>
        <v>24</v>
      </c>
      <c r="D142">
        <f>+VLOOKUP(B142,[1]Rådata!$O$2:$R$697,3,)</f>
        <v>1997</v>
      </c>
      <c r="E142" t="str">
        <f>+VLOOKUP(B142,[1]Rådata!$O$2:$Q$697,2,)</f>
        <v>NOK</v>
      </c>
      <c r="F142">
        <v>0.39794935913294066</v>
      </c>
      <c r="G142">
        <v>0.13022224434461413</v>
      </c>
      <c r="H142">
        <v>0.10155527496715409</v>
      </c>
      <c r="I142">
        <v>0.77927027406510974</v>
      </c>
      <c r="J142" t="s">
        <v>47</v>
      </c>
      <c r="K142">
        <v>14.667488876469903</v>
      </c>
      <c r="L142">
        <v>14.418849544995959</v>
      </c>
      <c r="M142">
        <v>6.5652649700353614</v>
      </c>
      <c r="N142">
        <f t="shared" si="5"/>
        <v>3.1780538303479458</v>
      </c>
      <c r="O142" t="s">
        <v>260</v>
      </c>
      <c r="P142">
        <v>14.418849544995959</v>
      </c>
      <c r="Q142">
        <v>8.8392766905853506</v>
      </c>
      <c r="R142">
        <v>7.6009024595420822</v>
      </c>
      <c r="S142">
        <v>8.4489143506629425</v>
      </c>
      <c r="T142">
        <v>0.6768115942028986</v>
      </c>
      <c r="U142">
        <v>0.28985507246376813</v>
      </c>
      <c r="V142">
        <v>3.3333333333333333E-2</v>
      </c>
    </row>
    <row r="143" spans="1:22" x14ac:dyDescent="0.25">
      <c r="A143">
        <v>2020</v>
      </c>
      <c r="B143" t="s">
        <v>192</v>
      </c>
      <c r="C143">
        <f t="shared" si="4"/>
        <v>23</v>
      </c>
      <c r="D143">
        <f>+VLOOKUP(B143,[1]Rådata!$O$2:$R$697,3,)</f>
        <v>1997</v>
      </c>
      <c r="E143" t="str">
        <f>+VLOOKUP(B143,[1]Rådata!$O$2:$Q$697,2,)</f>
        <v>NOK</v>
      </c>
      <c r="F143">
        <v>0.19525013204176458</v>
      </c>
      <c r="G143">
        <v>9.0687652942189084E-2</v>
      </c>
      <c r="H143">
        <v>9.4203241031957666E-2</v>
      </c>
      <c r="I143">
        <v>0.45724724984523596</v>
      </c>
      <c r="J143" t="s">
        <v>47</v>
      </c>
      <c r="K143">
        <v>14.53450626815086</v>
      </c>
      <c r="L143">
        <v>14.572539637882887</v>
      </c>
      <c r="M143">
        <v>6.522092798170152</v>
      </c>
      <c r="N143">
        <f t="shared" si="5"/>
        <v>3.1354942159291497</v>
      </c>
      <c r="O143" t="s">
        <v>260</v>
      </c>
      <c r="P143">
        <v>14.572539637882887</v>
      </c>
      <c r="Q143">
        <v>8.6052040687389511</v>
      </c>
      <c r="R143">
        <v>6.9077552789821368</v>
      </c>
      <c r="S143">
        <v>8.3710106812381557</v>
      </c>
      <c r="T143">
        <v>0.79120879120879117</v>
      </c>
      <c r="U143">
        <v>0.18315018315018314</v>
      </c>
      <c r="V143">
        <v>2.564102564102564E-2</v>
      </c>
    </row>
    <row r="144" spans="1:22" x14ac:dyDescent="0.25">
      <c r="A144">
        <v>2019</v>
      </c>
      <c r="B144" t="s">
        <v>192</v>
      </c>
      <c r="C144">
        <f t="shared" si="4"/>
        <v>22</v>
      </c>
      <c r="D144">
        <f>+VLOOKUP(B144,[1]Rådata!$O$2:$R$697,3,)</f>
        <v>1997</v>
      </c>
      <c r="E144" t="str">
        <f>+VLOOKUP(B144,[1]Rådata!$O$2:$Q$697,2,)</f>
        <v>NOK</v>
      </c>
      <c r="F144">
        <v>8.4216074026005686E-2</v>
      </c>
      <c r="G144">
        <v>3.9960384434035018E-2</v>
      </c>
      <c r="H144">
        <v>4.0678753025140915E-2</v>
      </c>
      <c r="I144">
        <v>0.43067955845358924</v>
      </c>
      <c r="J144" t="s">
        <v>47</v>
      </c>
      <c r="K144">
        <v>14.394025483939856</v>
      </c>
      <c r="L144">
        <v>14.411842827179015</v>
      </c>
      <c r="M144">
        <v>6.5279579176225502</v>
      </c>
      <c r="N144">
        <f t="shared" si="5"/>
        <v>3.0910424533583161</v>
      </c>
      <c r="O144" t="s">
        <v>260</v>
      </c>
      <c r="P144">
        <v>14.411842827179015</v>
      </c>
      <c r="Q144">
        <v>8.4742856904049617</v>
      </c>
      <c r="R144">
        <v>6.9077552789821368</v>
      </c>
      <c r="S144">
        <v>8.1969879272588972</v>
      </c>
      <c r="T144">
        <v>0.75782881002087688</v>
      </c>
      <c r="U144">
        <v>0.20876826722338204</v>
      </c>
      <c r="V144">
        <v>3.3402922755741124E-2</v>
      </c>
    </row>
    <row r="145" spans="1:22" x14ac:dyDescent="0.25">
      <c r="A145">
        <v>2018</v>
      </c>
      <c r="B145" t="s">
        <v>192</v>
      </c>
      <c r="C145">
        <f t="shared" si="4"/>
        <v>21</v>
      </c>
      <c r="D145">
        <f>+VLOOKUP(B145,[1]Rådata!$O$2:$R$697,3,)</f>
        <v>1997</v>
      </c>
      <c r="E145" t="str">
        <f>+VLOOKUP(B145,[1]Rådata!$O$2:$Q$697,2,)</f>
        <v>NOK</v>
      </c>
      <c r="F145">
        <v>7.7588340036971085E-2</v>
      </c>
      <c r="G145">
        <v>3.7899376994107663E-2</v>
      </c>
      <c r="H145">
        <v>3.8643636510823857E-2</v>
      </c>
      <c r="I145">
        <v>0.42861717457437154</v>
      </c>
      <c r="J145" t="s">
        <v>47</v>
      </c>
      <c r="K145">
        <v>14.319480132645701</v>
      </c>
      <c r="L145">
        <v>14.338927576357587</v>
      </c>
      <c r="M145">
        <v>6.508769136971682</v>
      </c>
      <c r="N145">
        <f t="shared" si="5"/>
        <v>3.044522437723423</v>
      </c>
      <c r="O145" t="s">
        <v>260</v>
      </c>
      <c r="P145">
        <v>14.338927576357587</v>
      </c>
      <c r="Q145">
        <v>8.3138522673982074</v>
      </c>
      <c r="R145">
        <v>6.2146080984221914</v>
      </c>
      <c r="S145">
        <v>8.0802374162167023</v>
      </c>
      <c r="T145">
        <v>0.79166666666666663</v>
      </c>
      <c r="U145">
        <v>0.12254901960784313</v>
      </c>
      <c r="V145">
        <v>8.5784313725490197E-2</v>
      </c>
    </row>
    <row r="146" spans="1:22" x14ac:dyDescent="0.25">
      <c r="A146">
        <v>2017</v>
      </c>
      <c r="B146" t="s">
        <v>192</v>
      </c>
      <c r="C146">
        <f t="shared" si="4"/>
        <v>20</v>
      </c>
      <c r="D146">
        <f>+VLOOKUP(B146,[1]Rådata!$O$2:$R$697,3,)</f>
        <v>1997</v>
      </c>
      <c r="E146" t="str">
        <f>+VLOOKUP(B146,[1]Rådata!$O$2:$Q$697,2,)</f>
        <v>NOK</v>
      </c>
      <c r="F146">
        <v>0.11010776323382331</v>
      </c>
      <c r="G146">
        <v>5.6724631811914859E-2</v>
      </c>
      <c r="H146">
        <v>5.4316555425264486E-2</v>
      </c>
      <c r="I146">
        <v>0.32010274371276826</v>
      </c>
      <c r="J146" t="s">
        <v>47</v>
      </c>
      <c r="K146">
        <v>14.297597760883862</v>
      </c>
      <c r="L146">
        <v>14.254218289591526</v>
      </c>
      <c r="M146">
        <v>6.4536249988926917</v>
      </c>
      <c r="N146">
        <f t="shared" si="5"/>
        <v>2.9957322735539909</v>
      </c>
      <c r="O146" t="s">
        <v>260</v>
      </c>
      <c r="P146">
        <v>14.254218289591526</v>
      </c>
      <c r="Q146">
        <v>8.2712926529794117</v>
      </c>
      <c r="R146">
        <v>6.2146080984221914</v>
      </c>
      <c r="S146">
        <v>8.0261701949464257</v>
      </c>
      <c r="T146">
        <v>0.78260869565217395</v>
      </c>
      <c r="U146">
        <v>0.12787723785166241</v>
      </c>
      <c r="V146">
        <v>8.9514066496163683E-2</v>
      </c>
    </row>
    <row r="147" spans="1:22" x14ac:dyDescent="0.25">
      <c r="A147">
        <v>2016</v>
      </c>
      <c r="B147" t="s">
        <v>192</v>
      </c>
      <c r="C147">
        <f t="shared" si="4"/>
        <v>19</v>
      </c>
      <c r="D147">
        <f>+VLOOKUP(B147,[1]Rådata!$O$2:$R$697,3,)</f>
        <v>1997</v>
      </c>
      <c r="E147" t="str">
        <f>+VLOOKUP(B147,[1]Rådata!$O$2:$Q$697,2,)</f>
        <v>NOK</v>
      </c>
      <c r="F147">
        <v>0.11567590487744549</v>
      </c>
      <c r="G147">
        <v>6.0797342192691027E-2</v>
      </c>
      <c r="H147">
        <v>5.8348775018335283E-2</v>
      </c>
      <c r="I147">
        <v>0.32941373547491259</v>
      </c>
      <c r="J147" t="s">
        <v>47</v>
      </c>
      <c r="K147">
        <v>14.230819720651422</v>
      </c>
      <c r="L147">
        <v>14.189712011395494</v>
      </c>
      <c r="M147">
        <v>6.4937538398516859</v>
      </c>
      <c r="N147">
        <f t="shared" si="5"/>
        <v>2.9444389791664403</v>
      </c>
      <c r="O147" t="s">
        <v>260</v>
      </c>
      <c r="P147">
        <v>14.189712011395494</v>
      </c>
      <c r="Q147">
        <v>8.237479288613633</v>
      </c>
      <c r="R147">
        <v>6.2146080984221914</v>
      </c>
      <c r="S147">
        <v>7.9827577020111127</v>
      </c>
      <c r="T147">
        <v>0.77513227513227512</v>
      </c>
      <c r="U147">
        <v>0.13227513227513227</v>
      </c>
      <c r="V147">
        <v>9.2592592592592587E-2</v>
      </c>
    </row>
    <row r="148" spans="1:22" x14ac:dyDescent="0.25">
      <c r="A148">
        <v>2015</v>
      </c>
      <c r="B148" t="s">
        <v>192</v>
      </c>
      <c r="C148">
        <f t="shared" si="4"/>
        <v>18</v>
      </c>
      <c r="D148">
        <f>+VLOOKUP(B148,[1]Rådata!$O$2:$R$697,3,)</f>
        <v>1997</v>
      </c>
      <c r="E148" t="str">
        <f>+VLOOKUP(B148,[1]Rådata!$O$2:$Q$697,2,)</f>
        <v>NOK</v>
      </c>
      <c r="F148">
        <v>0.10110583319421891</v>
      </c>
      <c r="G148">
        <v>5.1972384023299352E-2</v>
      </c>
      <c r="H148">
        <v>5.5793769767824887E-2</v>
      </c>
      <c r="I148">
        <v>0.30520439702750418</v>
      </c>
      <c r="J148" t="s">
        <v>47</v>
      </c>
      <c r="K148">
        <v>14.175199754475837</v>
      </c>
      <c r="L148">
        <v>14.246149463687733</v>
      </c>
      <c r="M148">
        <v>6.3969296552161463</v>
      </c>
      <c r="N148">
        <f t="shared" si="5"/>
        <v>2.8903717578961645</v>
      </c>
      <c r="O148" t="s">
        <v>260</v>
      </c>
      <c r="P148">
        <v>14.246149463687733</v>
      </c>
      <c r="Q148">
        <v>8.1519098729409052</v>
      </c>
      <c r="R148">
        <v>5.521460917862246</v>
      </c>
      <c r="S148">
        <v>7.9515593311552522</v>
      </c>
      <c r="T148">
        <v>0.81844380403458217</v>
      </c>
      <c r="U148">
        <v>7.2046109510086456E-2</v>
      </c>
      <c r="V148">
        <v>0.10951008645533142</v>
      </c>
    </row>
    <row r="149" spans="1:22" x14ac:dyDescent="0.25">
      <c r="A149">
        <v>2020</v>
      </c>
      <c r="B149" t="s">
        <v>233</v>
      </c>
      <c r="C149">
        <f t="shared" si="4"/>
        <v>10</v>
      </c>
      <c r="D149">
        <f>+VLOOKUP(B149,[1]Rådata!$O$2:$R$697,3,)</f>
        <v>2010</v>
      </c>
      <c r="E149" t="str">
        <f>+VLOOKUP(B149,[1]Rådata!$O$2:$Q$697,2,)</f>
        <v>NOK</v>
      </c>
      <c r="F149">
        <v>-0.27926020161679926</v>
      </c>
      <c r="G149">
        <v>-0.19980988593155893</v>
      </c>
      <c r="H149">
        <v>-0.16674519230769233</v>
      </c>
      <c r="I149">
        <v>0.16224086658722234</v>
      </c>
      <c r="J149" t="s">
        <v>129</v>
      </c>
      <c r="K149">
        <v>13.343905647351566</v>
      </c>
      <c r="L149">
        <v>13.163006155866345</v>
      </c>
      <c r="M149">
        <v>2.9957322735539909</v>
      </c>
      <c r="N149">
        <f t="shared" si="5"/>
        <v>2.3025850929940459</v>
      </c>
      <c r="O149" t="s">
        <v>261</v>
      </c>
      <c r="P149">
        <v>13.163006155866345</v>
      </c>
      <c r="Q149">
        <v>8.3802273363430793</v>
      </c>
      <c r="R149">
        <v>6.6463905148477291</v>
      </c>
      <c r="S149">
        <v>7.9724660159745655</v>
      </c>
      <c r="T149">
        <v>0.66513761467889909</v>
      </c>
      <c r="U149">
        <v>0.17660550458715596</v>
      </c>
      <c r="V149">
        <v>0.15825688073394495</v>
      </c>
    </row>
    <row r="150" spans="1:22" x14ac:dyDescent="0.25">
      <c r="A150">
        <v>2019</v>
      </c>
      <c r="B150" t="s">
        <v>233</v>
      </c>
      <c r="C150">
        <f t="shared" si="4"/>
        <v>9</v>
      </c>
      <c r="D150">
        <f>+VLOOKUP(B150,[1]Rådata!$O$2:$R$697,3,)</f>
        <v>2010</v>
      </c>
      <c r="E150" t="str">
        <f>+VLOOKUP(B150,[1]Rådata!$O$2:$Q$697,2,)</f>
        <v>NOK</v>
      </c>
      <c r="F150">
        <v>-0.48770015658938221</v>
      </c>
      <c r="G150">
        <v>-0.31696822329270508</v>
      </c>
      <c r="H150">
        <v>-6.4338071968014207E-2</v>
      </c>
      <c r="I150">
        <v>0.16986075331279152</v>
      </c>
      <c r="J150" t="s">
        <v>129</v>
      </c>
      <c r="K150">
        <v>14.62688511988887</v>
      </c>
      <c r="L150">
        <v>13.032235148073093</v>
      </c>
      <c r="M150">
        <v>2.9957322735539909</v>
      </c>
      <c r="N150">
        <f t="shared" si="5"/>
        <v>2.1972245773362196</v>
      </c>
      <c r="O150" t="s">
        <v>261</v>
      </c>
      <c r="P150">
        <v>13.032235148073093</v>
      </c>
      <c r="Q150">
        <v>8.3332703532553083</v>
      </c>
      <c r="R150">
        <v>6.522092798170152</v>
      </c>
      <c r="S150">
        <v>7.9120568881790057</v>
      </c>
      <c r="T150">
        <v>0.65625</v>
      </c>
      <c r="U150">
        <v>0.16346153846153846</v>
      </c>
      <c r="V150">
        <v>0.18028846153846154</v>
      </c>
    </row>
    <row r="151" spans="1:22" x14ac:dyDescent="0.25">
      <c r="A151">
        <v>2015</v>
      </c>
      <c r="B151" t="s">
        <v>233</v>
      </c>
      <c r="C151">
        <f t="shared" si="4"/>
        <v>5</v>
      </c>
      <c r="D151">
        <f>+VLOOKUP(B151,[1]Rådata!$O$2:$R$697,3,)</f>
        <v>2010</v>
      </c>
      <c r="E151" t="str">
        <f>+VLOOKUP(B151,[1]Rådata!$O$2:$Q$697,2,)</f>
        <v>NOK</v>
      </c>
      <c r="F151">
        <v>-0.21192178266287987</v>
      </c>
      <c r="G151">
        <v>-0.16439863955062609</v>
      </c>
      <c r="H151">
        <v>-0.61380821917808215</v>
      </c>
      <c r="I151">
        <v>9.0126349991605056E-2</v>
      </c>
      <c r="J151" t="s">
        <v>129</v>
      </c>
      <c r="K151">
        <v>11.891361900690473</v>
      </c>
      <c r="L151">
        <v>13.208750226083412</v>
      </c>
      <c r="M151">
        <v>3.2958368660043291</v>
      </c>
      <c r="N151">
        <f t="shared" si="5"/>
        <v>1.6094379124341003</v>
      </c>
      <c r="O151" t="s">
        <v>261</v>
      </c>
      <c r="P151">
        <v>13.208750226083412</v>
      </c>
      <c r="Q151">
        <v>7.8079166289264084</v>
      </c>
      <c r="R151">
        <v>0</v>
      </c>
      <c r="S151">
        <v>7.7450028035158391</v>
      </c>
      <c r="T151">
        <v>0.93902439024390238</v>
      </c>
      <c r="U151">
        <v>0</v>
      </c>
      <c r="V151">
        <v>6.097560975609756E-2</v>
      </c>
    </row>
    <row r="152" spans="1:22" x14ac:dyDescent="0.25">
      <c r="A152">
        <v>2022</v>
      </c>
      <c r="B152" t="s">
        <v>196</v>
      </c>
      <c r="C152">
        <f t="shared" si="4"/>
        <v>20</v>
      </c>
      <c r="D152">
        <f>+VLOOKUP(B152,[1]Rådata!$O$2:$R$697,3,)</f>
        <v>2002</v>
      </c>
      <c r="E152" t="str">
        <f>+VLOOKUP(B152,[1]Rådata!$O$2:$Q$697,2,)</f>
        <v xml:space="preserve">NOK </v>
      </c>
      <c r="F152">
        <v>0.20181556012300239</v>
      </c>
      <c r="G152">
        <v>3.4157157630891659E-2</v>
      </c>
      <c r="H152">
        <v>9.7443226457002818E-2</v>
      </c>
      <c r="I152">
        <v>1.2302483150901009</v>
      </c>
      <c r="J152" t="s">
        <v>68</v>
      </c>
      <c r="K152">
        <v>15.464084756910903</v>
      </c>
      <c r="L152">
        <v>16.512382514635913</v>
      </c>
      <c r="M152">
        <v>8.1452595665168648</v>
      </c>
      <c r="N152">
        <f t="shared" si="5"/>
        <v>2.9957322735539909</v>
      </c>
      <c r="O152" t="s">
        <v>261</v>
      </c>
      <c r="P152">
        <v>16.512382514635913</v>
      </c>
      <c r="Q152">
        <v>8.7702838190983989</v>
      </c>
      <c r="R152">
        <v>7.2370590261247374</v>
      </c>
      <c r="S152">
        <v>8.4969904840987187</v>
      </c>
      <c r="T152">
        <v>0.76086956521739135</v>
      </c>
      <c r="U152">
        <v>0.21583850931677018</v>
      </c>
      <c r="V152">
        <v>2.3291925465838508E-2</v>
      </c>
    </row>
    <row r="153" spans="1:22" x14ac:dyDescent="0.25">
      <c r="A153">
        <v>2021</v>
      </c>
      <c r="B153" t="s">
        <v>196</v>
      </c>
      <c r="C153">
        <f t="shared" si="4"/>
        <v>19</v>
      </c>
      <c r="D153">
        <f>+VLOOKUP(B153,[1]Rådata!$O$2:$R$697,3,)</f>
        <v>2002</v>
      </c>
      <c r="E153" t="str">
        <f>+VLOOKUP(B153,[1]Rådata!$O$2:$Q$697,2,)</f>
        <v xml:space="preserve">NOK </v>
      </c>
      <c r="F153">
        <v>0.19920518725848527</v>
      </c>
      <c r="G153">
        <v>3.7427326611177709E-2</v>
      </c>
      <c r="H153">
        <v>1.5984934903795555E-2</v>
      </c>
      <c r="I153">
        <v>0.88189239153695542</v>
      </c>
      <c r="J153" t="s">
        <v>68</v>
      </c>
      <c r="K153">
        <v>17.090325446900891</v>
      </c>
      <c r="L153">
        <v>16.23957106140109</v>
      </c>
      <c r="M153">
        <v>7.9738443759446866</v>
      </c>
      <c r="N153">
        <f t="shared" si="5"/>
        <v>2.9444389791664403</v>
      </c>
      <c r="O153" t="s">
        <v>261</v>
      </c>
      <c r="P153">
        <v>16.23957106140109</v>
      </c>
      <c r="Q153">
        <v>8.7702838190983989</v>
      </c>
      <c r="R153">
        <v>7.2370590261247374</v>
      </c>
      <c r="S153">
        <v>8.4969904840987187</v>
      </c>
      <c r="T153">
        <v>0.76086956521739135</v>
      </c>
      <c r="U153">
        <v>0.21583850931677018</v>
      </c>
      <c r="V153">
        <v>2.3291925465838508E-2</v>
      </c>
    </row>
    <row r="154" spans="1:22" x14ac:dyDescent="0.25">
      <c r="A154">
        <v>2020</v>
      </c>
      <c r="B154" t="s">
        <v>196</v>
      </c>
      <c r="C154">
        <f t="shared" si="4"/>
        <v>18</v>
      </c>
      <c r="D154">
        <f>+VLOOKUP(B154,[1]Rådata!$O$2:$R$697,3,)</f>
        <v>2002</v>
      </c>
      <c r="E154" t="str">
        <f>+VLOOKUP(B154,[1]Rådata!$O$2:$Q$697,2,)</f>
        <v xml:space="preserve">NOK </v>
      </c>
      <c r="F154">
        <v>0.20358961303462322</v>
      </c>
      <c r="G154">
        <v>3.5459898971055448E-2</v>
      </c>
      <c r="H154">
        <v>1.1424603388206457E-2</v>
      </c>
      <c r="I154">
        <v>0.3669042769857434</v>
      </c>
      <c r="J154" t="s">
        <v>68</v>
      </c>
      <c r="K154">
        <v>16.791012317691699</v>
      </c>
      <c r="L154">
        <v>15.658379087943239</v>
      </c>
      <c r="M154">
        <v>7.6009024595420822</v>
      </c>
      <c r="N154">
        <f t="shared" si="5"/>
        <v>2.8903717578961645</v>
      </c>
      <c r="O154" t="s">
        <v>261</v>
      </c>
      <c r="P154">
        <v>15.658379087943239</v>
      </c>
      <c r="Q154">
        <v>8.4658998970286863</v>
      </c>
      <c r="R154">
        <v>7.2723983925700466</v>
      </c>
      <c r="S154">
        <v>8.0771366385384535</v>
      </c>
      <c r="T154">
        <v>0.67789473684210522</v>
      </c>
      <c r="U154">
        <v>0.30315789473684213</v>
      </c>
      <c r="V154">
        <v>1.8947368421052633E-2</v>
      </c>
    </row>
    <row r="155" spans="1:22" x14ac:dyDescent="0.25">
      <c r="A155">
        <v>2019</v>
      </c>
      <c r="B155" t="s">
        <v>196</v>
      </c>
      <c r="C155">
        <f t="shared" si="4"/>
        <v>17</v>
      </c>
      <c r="D155">
        <f>+VLOOKUP(B155,[1]Rådata!$O$2:$R$697,3,)</f>
        <v>2002</v>
      </c>
      <c r="E155" t="str">
        <f>+VLOOKUP(B155,[1]Rådata!$O$2:$Q$697,2,)</f>
        <v xml:space="preserve">NOK </v>
      </c>
      <c r="F155">
        <v>0.26781044430065781</v>
      </c>
      <c r="G155">
        <v>3.8035856676676305E-2</v>
      </c>
      <c r="H155">
        <v>1.1671153368845102E-2</v>
      </c>
      <c r="I155">
        <v>0.68131605197886336</v>
      </c>
      <c r="J155" t="s">
        <v>68</v>
      </c>
      <c r="K155">
        <v>16.426904473668412</v>
      </c>
      <c r="L155">
        <v>15.245495435458883</v>
      </c>
      <c r="M155">
        <v>7.3132203870903014</v>
      </c>
      <c r="N155">
        <f t="shared" si="5"/>
        <v>2.8332133440562162</v>
      </c>
      <c r="O155" t="s">
        <v>261</v>
      </c>
      <c r="P155">
        <v>15.245495435458883</v>
      </c>
      <c r="Q155">
        <v>8.3710106812381557</v>
      </c>
      <c r="R155">
        <v>7.122866658599083</v>
      </c>
      <c r="S155">
        <v>8.0063675676502459</v>
      </c>
      <c r="T155">
        <v>0.69444444444444442</v>
      </c>
      <c r="U155">
        <v>0.28703703703703703</v>
      </c>
      <c r="V155">
        <v>1.8518518518518517E-2</v>
      </c>
    </row>
    <row r="156" spans="1:22" x14ac:dyDescent="0.25">
      <c r="A156">
        <v>2018</v>
      </c>
      <c r="B156" t="s">
        <v>196</v>
      </c>
      <c r="C156">
        <f t="shared" si="4"/>
        <v>16</v>
      </c>
      <c r="D156">
        <f>+VLOOKUP(B156,[1]Rådata!$O$2:$R$697,3,)</f>
        <v>2002</v>
      </c>
      <c r="E156" t="str">
        <f>+VLOOKUP(B156,[1]Rådata!$O$2:$Q$697,2,)</f>
        <v xml:space="preserve">NOK </v>
      </c>
      <c r="F156">
        <v>0.18345377312190086</v>
      </c>
      <c r="G156">
        <v>3.1555610282492881E-2</v>
      </c>
      <c r="H156">
        <v>1.1981286375966203E-2</v>
      </c>
      <c r="I156">
        <v>0.75573795461084126</v>
      </c>
      <c r="J156" t="s">
        <v>68</v>
      </c>
      <c r="K156">
        <v>16.018001908137929</v>
      </c>
      <c r="L156">
        <v>15.049596476891685</v>
      </c>
      <c r="M156">
        <v>7.1701195434496281</v>
      </c>
      <c r="N156">
        <f t="shared" si="5"/>
        <v>2.7725887222397811</v>
      </c>
      <c r="O156" t="s">
        <v>261</v>
      </c>
      <c r="P156">
        <v>15.049596476891685</v>
      </c>
      <c r="Q156">
        <v>8.3284510668193601</v>
      </c>
      <c r="R156">
        <v>7.4145728813505887</v>
      </c>
      <c r="S156">
        <v>7.7832240163360371</v>
      </c>
      <c r="T156">
        <v>0.57971014492753625</v>
      </c>
      <c r="U156">
        <v>0.40096618357487923</v>
      </c>
      <c r="V156">
        <v>1.932367149758454E-2</v>
      </c>
    </row>
    <row r="157" spans="1:22" x14ac:dyDescent="0.25">
      <c r="A157">
        <v>2017</v>
      </c>
      <c r="B157" t="s">
        <v>196</v>
      </c>
      <c r="C157">
        <f t="shared" si="4"/>
        <v>15</v>
      </c>
      <c r="D157">
        <f>+VLOOKUP(B157,[1]Rådata!$O$2:$R$697,3,)</f>
        <v>2002</v>
      </c>
      <c r="E157" t="str">
        <f>+VLOOKUP(B157,[1]Rådata!$O$2:$Q$697,2,)</f>
        <v xml:space="preserve">NOK </v>
      </c>
      <c r="F157">
        <v>0.11938979465622171</v>
      </c>
      <c r="G157">
        <v>2.1575457734604474E-2</v>
      </c>
      <c r="H157">
        <v>9.1212855286541012E-3</v>
      </c>
      <c r="I157">
        <v>0.79243875987057333</v>
      </c>
      <c r="J157" t="s">
        <v>68</v>
      </c>
      <c r="K157">
        <v>15.80361939917092</v>
      </c>
      <c r="L157">
        <v>14.942673697696074</v>
      </c>
      <c r="M157">
        <v>7.0030654587864616</v>
      </c>
      <c r="N157">
        <f t="shared" si="5"/>
        <v>2.7080502011022101</v>
      </c>
      <c r="O157" t="s">
        <v>261</v>
      </c>
      <c r="P157">
        <v>14.942673697696074</v>
      </c>
      <c r="Q157">
        <v>8.1690531499273433</v>
      </c>
      <c r="R157">
        <v>7.1308988302963465</v>
      </c>
      <c r="S157">
        <v>7.696212639346407</v>
      </c>
      <c r="T157">
        <v>0.62322946175637395</v>
      </c>
      <c r="U157">
        <v>0.35410764872521244</v>
      </c>
      <c r="V157">
        <v>2.2662889518413599E-2</v>
      </c>
    </row>
    <row r="158" spans="1:22" x14ac:dyDescent="0.25">
      <c r="A158">
        <v>2015</v>
      </c>
      <c r="B158" t="s">
        <v>196</v>
      </c>
      <c r="C158">
        <f t="shared" si="4"/>
        <v>13</v>
      </c>
      <c r="D158">
        <f>+VLOOKUP(B158,[1]Rådata!$O$2:$R$697,3,)</f>
        <v>2002</v>
      </c>
      <c r="E158" t="str">
        <f>+VLOOKUP(B158,[1]Rådata!$O$2:$Q$697,2,)</f>
        <v xml:space="preserve">NOK </v>
      </c>
      <c r="F158">
        <v>9.219154105384153E-2</v>
      </c>
      <c r="G158">
        <v>1.4654889600385369E-2</v>
      </c>
      <c r="H158">
        <v>7.5278219039779277E-3</v>
      </c>
      <c r="I158">
        <v>1.6980589879568431</v>
      </c>
      <c r="J158" t="s">
        <v>68</v>
      </c>
      <c r="K158">
        <v>15.360504451461996</v>
      </c>
      <c r="L158">
        <v>14.694336154755772</v>
      </c>
      <c r="M158">
        <v>6.7592552706636928</v>
      </c>
      <c r="N158">
        <f t="shared" si="5"/>
        <v>2.5649493574615367</v>
      </c>
      <c r="O158" t="s">
        <v>261</v>
      </c>
      <c r="P158">
        <v>14.694336154755772</v>
      </c>
      <c r="Q158">
        <v>8.0519780789022999</v>
      </c>
      <c r="R158">
        <v>7.0647590277918022</v>
      </c>
      <c r="S158">
        <v>7.5496091651545321</v>
      </c>
      <c r="T158">
        <v>0.60509554140127386</v>
      </c>
      <c r="U158">
        <v>0.37261146496815284</v>
      </c>
      <c r="V158">
        <v>2.2292993630573247E-2</v>
      </c>
    </row>
    <row r="159" spans="1:22" x14ac:dyDescent="0.25">
      <c r="A159">
        <v>2016</v>
      </c>
      <c r="B159" t="s">
        <v>196</v>
      </c>
      <c r="C159">
        <f t="shared" si="4"/>
        <v>14</v>
      </c>
      <c r="D159">
        <f>+VLOOKUP(B159,[1]Rådata!$O$2:$R$697,3,)</f>
        <v>2002</v>
      </c>
      <c r="E159" t="str">
        <f>+VLOOKUP(B159,[1]Rådata!$O$2:$Q$697,2,)</f>
        <v xml:space="preserve">NOK </v>
      </c>
      <c r="F159">
        <v>6.0954364631153352E-3</v>
      </c>
      <c r="G159">
        <v>6.1212099540409407E-4</v>
      </c>
      <c r="H159">
        <v>2.6466452607593944E-4</v>
      </c>
      <c r="I159">
        <v>3.828791748188025E-6</v>
      </c>
      <c r="J159" t="s">
        <v>68</v>
      </c>
      <c r="K159">
        <v>15.609793839696568</v>
      </c>
      <c r="L159">
        <v>14.771326956488666</v>
      </c>
      <c r="M159">
        <v>6.8834625864130921</v>
      </c>
      <c r="N159">
        <f t="shared" si="5"/>
        <v>2.6390573296152584</v>
      </c>
      <c r="O159" t="s">
        <v>261</v>
      </c>
      <c r="P159">
        <v>14.771326956488666</v>
      </c>
      <c r="Q159">
        <v>7.7142311448490855</v>
      </c>
      <c r="R159">
        <v>0</v>
      </c>
      <c r="S159">
        <v>7.6824824465345056</v>
      </c>
      <c r="T159">
        <v>0.96875</v>
      </c>
      <c r="U159">
        <v>0</v>
      </c>
      <c r="V159">
        <v>3.125E-2</v>
      </c>
    </row>
    <row r="160" spans="1:22" x14ac:dyDescent="0.25">
      <c r="A160">
        <v>2019</v>
      </c>
      <c r="B160" t="s">
        <v>82</v>
      </c>
      <c r="C160">
        <f t="shared" si="4"/>
        <v>16</v>
      </c>
      <c r="D160">
        <f>+VLOOKUP(B160,[1]Rådata!$O$2:$R$697,3,)</f>
        <v>2003</v>
      </c>
      <c r="E160" t="str">
        <f>+VLOOKUP(B160,[1]Rådata!$O$2:$Q$697,2,)</f>
        <v>NOK</v>
      </c>
      <c r="F160">
        <v>0.23625062071488931</v>
      </c>
      <c r="G160">
        <v>2.1952611469093029E-2</v>
      </c>
      <c r="H160">
        <v>0.69154266916574225</v>
      </c>
      <c r="I160">
        <v>2.7016517549896766</v>
      </c>
      <c r="J160" t="s">
        <v>84</v>
      </c>
      <c r="K160">
        <v>18.177704314884437</v>
      </c>
      <c r="L160">
        <v>21.627743063335018</v>
      </c>
      <c r="M160">
        <v>9.0614922752397664</v>
      </c>
      <c r="N160">
        <f t="shared" si="5"/>
        <v>2.7725887222397811</v>
      </c>
      <c r="O160" t="s">
        <v>258</v>
      </c>
      <c r="P160">
        <v>21.627743063335018</v>
      </c>
      <c r="Q160">
        <v>10.208026742054331</v>
      </c>
      <c r="R160">
        <v>8.5448083584492114</v>
      </c>
      <c r="S160">
        <v>9.3817694876037141</v>
      </c>
      <c r="T160">
        <v>0.43768436578171094</v>
      </c>
      <c r="U160">
        <v>0.18952802359882007</v>
      </c>
      <c r="V160">
        <v>0.37278761061946902</v>
      </c>
    </row>
    <row r="161" spans="1:22" x14ac:dyDescent="0.25">
      <c r="A161">
        <v>2022</v>
      </c>
      <c r="B161" t="s">
        <v>82</v>
      </c>
      <c r="C161">
        <f t="shared" si="4"/>
        <v>19</v>
      </c>
      <c r="D161">
        <f>+VLOOKUP(B161,[1]Rådata!$O$2:$R$697,3,)</f>
        <v>2003</v>
      </c>
      <c r="E161" t="str">
        <f>+VLOOKUP(B161,[1]Rådata!$O$2:$Q$697,2,)</f>
        <v>NOK</v>
      </c>
      <c r="F161">
        <v>0.27650730863129269</v>
      </c>
      <c r="G161">
        <v>2.2116955374608636E-2</v>
      </c>
      <c r="H161">
        <v>0.73198416999867055</v>
      </c>
      <c r="I161">
        <v>1.572205568775302</v>
      </c>
      <c r="J161" t="s">
        <v>84</v>
      </c>
      <c r="K161">
        <v>18.398322654241696</v>
      </c>
      <c r="L161">
        <v>21.897737016396146</v>
      </c>
      <c r="M161">
        <v>9.2448384123837499</v>
      </c>
      <c r="N161">
        <f t="shared" si="5"/>
        <v>2.9444389791664403</v>
      </c>
      <c r="O161" t="s">
        <v>258</v>
      </c>
      <c r="P161">
        <v>21.897737016396146</v>
      </c>
      <c r="Q161">
        <v>9.640172836532642</v>
      </c>
      <c r="R161">
        <v>8.6411791711972281</v>
      </c>
      <c r="S161">
        <v>9.0548554691357879</v>
      </c>
      <c r="T161">
        <v>0.55692908262849705</v>
      </c>
      <c r="U161">
        <v>0.36824983734547823</v>
      </c>
      <c r="V161">
        <v>7.4821080026024722E-2</v>
      </c>
    </row>
    <row r="162" spans="1:22" x14ac:dyDescent="0.25">
      <c r="A162">
        <v>2021</v>
      </c>
      <c r="B162" t="s">
        <v>82</v>
      </c>
      <c r="C162">
        <f t="shared" si="4"/>
        <v>18</v>
      </c>
      <c r="D162">
        <f>+VLOOKUP(B162,[1]Rådata!$O$2:$R$697,3,)</f>
        <v>2003</v>
      </c>
      <c r="E162" t="str">
        <f>+VLOOKUP(B162,[1]Rådata!$O$2:$Q$697,2,)</f>
        <v>NOK</v>
      </c>
      <c r="F162">
        <v>0.16831455601387263</v>
      </c>
      <c r="G162">
        <v>1.4047815119256903E-2</v>
      </c>
      <c r="H162">
        <v>0.64045540441348725</v>
      </c>
      <c r="I162">
        <v>2.1101807958299985</v>
      </c>
      <c r="J162" t="s">
        <v>84</v>
      </c>
      <c r="K162">
        <v>17.974877899052242</v>
      </c>
      <c r="L162">
        <v>21.794590515595559</v>
      </c>
      <c r="M162">
        <v>9.149528232579426</v>
      </c>
      <c r="N162">
        <f t="shared" si="5"/>
        <v>2.8903717578961645</v>
      </c>
      <c r="O162" t="s">
        <v>258</v>
      </c>
      <c r="P162">
        <v>21.794590515595559</v>
      </c>
      <c r="Q162">
        <v>9.6138034774136738</v>
      </c>
      <c r="R162">
        <v>8.6305218767232414</v>
      </c>
      <c r="S162">
        <v>9.0240107937846901</v>
      </c>
      <c r="T162">
        <v>0.55444221776887104</v>
      </c>
      <c r="U162">
        <v>0.37408149632598531</v>
      </c>
      <c r="V162">
        <v>7.1476285905143627E-2</v>
      </c>
    </row>
    <row r="163" spans="1:22" x14ac:dyDescent="0.25">
      <c r="A163">
        <v>2020</v>
      </c>
      <c r="B163" t="s">
        <v>82</v>
      </c>
      <c r="C163">
        <f t="shared" si="4"/>
        <v>17</v>
      </c>
      <c r="D163">
        <f>+VLOOKUP(B163,[1]Rådata!$O$2:$R$697,3,)</f>
        <v>2003</v>
      </c>
      <c r="E163" t="str">
        <f>+VLOOKUP(B163,[1]Rådata!$O$2:$Q$697,2,)</f>
        <v>NOK</v>
      </c>
      <c r="F163">
        <v>0.16172969217342675</v>
      </c>
      <c r="G163">
        <v>1.4783309788467973E-2</v>
      </c>
      <c r="H163">
        <v>0.5407453574514498</v>
      </c>
      <c r="I163">
        <v>2.5024868455613833</v>
      </c>
      <c r="J163" t="s">
        <v>84</v>
      </c>
      <c r="K163">
        <v>18.072498208642774</v>
      </c>
      <c r="L163">
        <v>21.671947860627718</v>
      </c>
      <c r="M163">
        <v>9.0645050237526377</v>
      </c>
      <c r="N163">
        <f t="shared" si="5"/>
        <v>2.8332133440562162</v>
      </c>
      <c r="O163" t="s">
        <v>258</v>
      </c>
      <c r="P163">
        <v>21.671947860627718</v>
      </c>
      <c r="Q163">
        <v>9.5853462725996383</v>
      </c>
      <c r="R163">
        <v>8.6251503329213293</v>
      </c>
      <c r="S163">
        <v>8.9746180384551124</v>
      </c>
      <c r="T163">
        <v>0.54295532646048106</v>
      </c>
      <c r="U163">
        <v>0.38281786941580759</v>
      </c>
      <c r="V163">
        <v>7.422680412371134E-2</v>
      </c>
    </row>
    <row r="164" spans="1:22" x14ac:dyDescent="0.25">
      <c r="A164">
        <v>2018</v>
      </c>
      <c r="B164" t="s">
        <v>82</v>
      </c>
      <c r="C164">
        <f t="shared" si="4"/>
        <v>15</v>
      </c>
      <c r="D164">
        <f>+VLOOKUP(B164,[1]Rådata!$O$2:$R$697,3,)</f>
        <v>2003</v>
      </c>
      <c r="E164" t="str">
        <f>+VLOOKUP(B164,[1]Rådata!$O$2:$Q$697,2,)</f>
        <v>NOK</v>
      </c>
      <c r="F164">
        <v>0.22467695989569844</v>
      </c>
      <c r="G164">
        <v>1.9097477212633635E-2</v>
      </c>
      <c r="H164">
        <v>0.70148046951236509</v>
      </c>
      <c r="I164">
        <v>2.6416197101345742</v>
      </c>
      <c r="J164" t="s">
        <v>84</v>
      </c>
      <c r="K164">
        <v>18.088475391220904</v>
      </c>
      <c r="L164">
        <v>21.69211220611794</v>
      </c>
      <c r="M164">
        <v>9.1296724689087281</v>
      </c>
      <c r="N164">
        <f t="shared" si="5"/>
        <v>2.7080502011022101</v>
      </c>
      <c r="O164" t="s">
        <v>258</v>
      </c>
      <c r="P164">
        <v>21.69211220611794</v>
      </c>
      <c r="Q164">
        <v>9.5673152709239133</v>
      </c>
      <c r="R164">
        <v>7.8119734296220225</v>
      </c>
      <c r="S164">
        <v>8.727454116899434</v>
      </c>
      <c r="T164">
        <v>0.43177046885934217</v>
      </c>
      <c r="U164">
        <v>0.1728481455563331</v>
      </c>
      <c r="V164">
        <v>0.39538138558432473</v>
      </c>
    </row>
    <row r="165" spans="1:22" x14ac:dyDescent="0.25">
      <c r="A165">
        <v>2017</v>
      </c>
      <c r="B165" t="s">
        <v>82</v>
      </c>
      <c r="C165">
        <f t="shared" si="4"/>
        <v>14</v>
      </c>
      <c r="D165">
        <f>+VLOOKUP(B165,[1]Rådata!$O$2:$R$697,3,)</f>
        <v>2003</v>
      </c>
      <c r="E165" t="str">
        <f>+VLOOKUP(B165,[1]Rådata!$O$2:$Q$697,2,)</f>
        <v>NOK</v>
      </c>
      <c r="F165">
        <v>0.21666789405209025</v>
      </c>
      <c r="G165">
        <v>1.8701109387845041E-2</v>
      </c>
      <c r="H165">
        <v>0.65324609964771008</v>
      </c>
      <c r="I165">
        <v>2.8677909517146576</v>
      </c>
      <c r="J165" t="s">
        <v>84</v>
      </c>
      <c r="K165">
        <v>18.028497046150115</v>
      </c>
      <c r="L165">
        <v>21.581868132190412</v>
      </c>
      <c r="M165">
        <v>9.0529845611999757</v>
      </c>
      <c r="N165">
        <f t="shared" si="5"/>
        <v>2.6390573296152584</v>
      </c>
      <c r="O165" t="s">
        <v>258</v>
      </c>
      <c r="P165">
        <v>21.581868132190412</v>
      </c>
      <c r="Q165">
        <v>9.5207619313974536</v>
      </c>
      <c r="R165">
        <v>7.7275351104754479</v>
      </c>
      <c r="S165">
        <v>8.6928257600593959</v>
      </c>
      <c r="T165">
        <v>0.43695014662756598</v>
      </c>
      <c r="U165">
        <v>0.16642228739002932</v>
      </c>
      <c r="V165">
        <v>0.39662756598240467</v>
      </c>
    </row>
    <row r="166" spans="1:22" x14ac:dyDescent="0.25">
      <c r="A166">
        <v>2016</v>
      </c>
      <c r="B166" t="s">
        <v>82</v>
      </c>
      <c r="C166">
        <f t="shared" si="4"/>
        <v>13</v>
      </c>
      <c r="D166">
        <f>+VLOOKUP(B166,[1]Rådata!$O$2:$R$697,3,)</f>
        <v>2003</v>
      </c>
      <c r="E166" t="str">
        <f>+VLOOKUP(B166,[1]Rådata!$O$2:$Q$697,2,)</f>
        <v>NOK</v>
      </c>
      <c r="F166">
        <v>0.21618493460579341</v>
      </c>
      <c r="G166">
        <v>1.7498824667670526E-2</v>
      </c>
      <c r="H166">
        <v>0.60265454278800323</v>
      </c>
      <c r="I166">
        <v>3.0222855880217594</v>
      </c>
      <c r="J166" t="s">
        <v>84</v>
      </c>
      <c r="K166">
        <v>18.037735157274071</v>
      </c>
      <c r="L166">
        <v>21.576945575473818</v>
      </c>
      <c r="M166">
        <v>9.2462864987496527</v>
      </c>
      <c r="N166">
        <f t="shared" si="5"/>
        <v>2.5649493574615367</v>
      </c>
      <c r="O166" t="s">
        <v>258</v>
      </c>
      <c r="P166">
        <v>21.576945575473818</v>
      </c>
      <c r="Q166">
        <v>9.4811305767577458</v>
      </c>
      <c r="R166">
        <v>7.6058900010531216</v>
      </c>
      <c r="S166">
        <v>8.6638875705670415</v>
      </c>
      <c r="T166">
        <v>0.4416475972540046</v>
      </c>
      <c r="U166">
        <v>0.15331807780320367</v>
      </c>
      <c r="V166">
        <v>0.40503432494279173</v>
      </c>
    </row>
    <row r="167" spans="1:22" x14ac:dyDescent="0.25">
      <c r="A167">
        <v>2015</v>
      </c>
      <c r="B167" t="s">
        <v>82</v>
      </c>
      <c r="C167">
        <f t="shared" si="4"/>
        <v>12</v>
      </c>
      <c r="D167">
        <f>+VLOOKUP(B167,[1]Rådata!$O$2:$R$697,3,)</f>
        <v>2003</v>
      </c>
      <c r="E167" t="str">
        <f>+VLOOKUP(B167,[1]Rådata!$O$2:$Q$697,2,)</f>
        <v>NOK</v>
      </c>
      <c r="F167">
        <v>0.29995040712292115</v>
      </c>
      <c r="G167">
        <v>2.2462831495727031E-2</v>
      </c>
      <c r="H167">
        <v>0.69588077113462743</v>
      </c>
      <c r="I167">
        <v>3.4990946416626301</v>
      </c>
      <c r="J167" t="s">
        <v>84</v>
      </c>
      <c r="K167">
        <v>18.129619635650425</v>
      </c>
      <c r="L167">
        <v>21.56293596572883</v>
      </c>
      <c r="M167">
        <v>9.2693637124256441</v>
      </c>
      <c r="N167">
        <f t="shared" si="5"/>
        <v>2.4849066497880004</v>
      </c>
      <c r="O167" t="s">
        <v>258</v>
      </c>
      <c r="P167">
        <v>21.56293596572883</v>
      </c>
      <c r="Q167">
        <v>9.4649825903497629</v>
      </c>
      <c r="R167">
        <v>7.7536235465597461</v>
      </c>
      <c r="S167">
        <v>8.6358647211337356</v>
      </c>
      <c r="T167">
        <v>0.43643410852713177</v>
      </c>
      <c r="U167">
        <v>0.18062015503875969</v>
      </c>
      <c r="V167">
        <v>0.38294573643410851</v>
      </c>
    </row>
    <row r="168" spans="1:22" x14ac:dyDescent="0.25">
      <c r="A168">
        <v>2022</v>
      </c>
      <c r="B168" t="s">
        <v>149</v>
      </c>
      <c r="C168">
        <f t="shared" si="4"/>
        <v>51</v>
      </c>
      <c r="D168">
        <f>+VLOOKUP(B168,[1]Rådata!$O$2:$R$697,3,)</f>
        <v>1971</v>
      </c>
      <c r="E168" t="str">
        <f>+VLOOKUP(B168,[1]Rådata!$O$2:$Q$697,2,)</f>
        <v>USD</v>
      </c>
      <c r="F168">
        <v>0.31510150430845624</v>
      </c>
      <c r="G168">
        <v>0.15394220478059223</v>
      </c>
      <c r="H168">
        <v>0.31336238198983296</v>
      </c>
      <c r="I168">
        <v>0.40375346867241124</v>
      </c>
      <c r="J168" t="s">
        <v>72</v>
      </c>
      <c r="K168">
        <v>14.135417777710792</v>
      </c>
      <c r="L168">
        <v>14.846200830146925</v>
      </c>
      <c r="M168">
        <v>7.2786289423206822</v>
      </c>
      <c r="N168">
        <f t="shared" si="5"/>
        <v>3.9318256327243257</v>
      </c>
      <c r="O168" t="s">
        <v>259</v>
      </c>
      <c r="P168">
        <v>17.139402031830631</v>
      </c>
      <c r="Q168">
        <v>9.2808761038417149</v>
      </c>
      <c r="R168">
        <v>8.128596563141798</v>
      </c>
      <c r="S168">
        <v>8.7531056560612388</v>
      </c>
      <c r="T168">
        <v>0.5899187592319054</v>
      </c>
      <c r="U168">
        <v>0.31591580502215655</v>
      </c>
      <c r="V168">
        <v>9.4165435745937956E-2</v>
      </c>
    </row>
    <row r="169" spans="1:22" x14ac:dyDescent="0.25">
      <c r="A169">
        <v>2018</v>
      </c>
      <c r="B169" t="s">
        <v>149</v>
      </c>
      <c r="C169">
        <f t="shared" si="4"/>
        <v>47</v>
      </c>
      <c r="D169">
        <f>+VLOOKUP(B169,[1]Rådata!$O$2:$R$697,3,)</f>
        <v>1971</v>
      </c>
      <c r="E169" t="str">
        <f>+VLOOKUP(B169,[1]Rådata!$O$2:$Q$697,2,)</f>
        <v>USD</v>
      </c>
      <c r="F169">
        <v>0.30456561011660371</v>
      </c>
      <c r="G169">
        <v>0.18505213790350744</v>
      </c>
      <c r="H169">
        <v>0.44724466417460507</v>
      </c>
      <c r="I169">
        <v>0.47273772376416495</v>
      </c>
      <c r="J169" t="s">
        <v>72</v>
      </c>
      <c r="K169">
        <v>13.628337250439294</v>
      </c>
      <c r="L169">
        <v>14.510805430581678</v>
      </c>
      <c r="M169">
        <v>6.9782137426306985</v>
      </c>
      <c r="N169">
        <f t="shared" si="5"/>
        <v>3.8501476017100584</v>
      </c>
      <c r="O169" t="s">
        <v>259</v>
      </c>
      <c r="P169">
        <v>16.673104944126599</v>
      </c>
      <c r="Q169">
        <v>9.26479886931957</v>
      </c>
      <c r="R169">
        <v>7.5694712850050401</v>
      </c>
      <c r="S169">
        <v>8.6755296244572282</v>
      </c>
      <c r="T169">
        <v>0.55473251028806592</v>
      </c>
      <c r="U169">
        <v>0.18353909465020579</v>
      </c>
      <c r="V169">
        <v>0.2617283950617284</v>
      </c>
    </row>
    <row r="170" spans="1:22" x14ac:dyDescent="0.25">
      <c r="A170">
        <v>2019</v>
      </c>
      <c r="B170" t="s">
        <v>149</v>
      </c>
      <c r="C170">
        <f t="shared" si="4"/>
        <v>48</v>
      </c>
      <c r="D170">
        <f>+VLOOKUP(B170,[1]Rådata!$O$2:$R$697,3,)</f>
        <v>1971</v>
      </c>
      <c r="E170" t="str">
        <f>+VLOOKUP(B170,[1]Rådata!$O$2:$Q$697,2,)</f>
        <v>USD</v>
      </c>
      <c r="F170">
        <v>0.15947644880737105</v>
      </c>
      <c r="G170">
        <v>5.6603196919221242E-2</v>
      </c>
      <c r="H170">
        <v>0.19065266625488983</v>
      </c>
      <c r="I170">
        <v>0.72944114354602607</v>
      </c>
      <c r="J170" t="s">
        <v>72</v>
      </c>
      <c r="K170">
        <v>13.786493608893782</v>
      </c>
      <c r="L170">
        <v>15.000881413890548</v>
      </c>
      <c r="M170">
        <v>7.1838707150624526</v>
      </c>
      <c r="N170">
        <f t="shared" si="5"/>
        <v>3.8712010109078911</v>
      </c>
      <c r="O170" t="s">
        <v>259</v>
      </c>
      <c r="P170">
        <v>17.177631138037384</v>
      </c>
      <c r="Q170">
        <v>9.0602123105599262</v>
      </c>
      <c r="R170">
        <v>7.5238572548643026</v>
      </c>
      <c r="S170">
        <v>8.6899798350591411</v>
      </c>
      <c r="T170">
        <v>0.69057377049180335</v>
      </c>
      <c r="U170">
        <v>0.21516393442622953</v>
      </c>
      <c r="V170">
        <v>9.4262295081967207E-2</v>
      </c>
    </row>
    <row r="171" spans="1:22" x14ac:dyDescent="0.25">
      <c r="A171">
        <v>2020</v>
      </c>
      <c r="B171" t="s">
        <v>149</v>
      </c>
      <c r="C171">
        <f t="shared" si="4"/>
        <v>49</v>
      </c>
      <c r="D171">
        <f>+VLOOKUP(B171,[1]Rådata!$O$2:$R$697,3,)</f>
        <v>1971</v>
      </c>
      <c r="E171" t="str">
        <f>+VLOOKUP(B171,[1]Rådata!$O$2:$Q$697,2,)</f>
        <v>USD</v>
      </c>
      <c r="F171">
        <v>-0.20151371807000945</v>
      </c>
      <c r="G171">
        <v>-6.2908406246538942E-2</v>
      </c>
      <c r="H171">
        <v>-0.27711823060660273</v>
      </c>
      <c r="I171">
        <v>1.1212157048249765</v>
      </c>
      <c r="J171" t="s">
        <v>72</v>
      </c>
      <c r="K171">
        <v>13.329214931941561</v>
      </c>
      <c r="L171">
        <v>14.81197937296368</v>
      </c>
      <c r="M171">
        <v>7.1364832085902474</v>
      </c>
      <c r="N171">
        <f t="shared" si="5"/>
        <v>3.8918202981106265</v>
      </c>
      <c r="O171" t="s">
        <v>259</v>
      </c>
      <c r="P171">
        <v>16.956447597860588</v>
      </c>
      <c r="Q171">
        <v>8.9666656155173996</v>
      </c>
      <c r="R171">
        <v>7.4377730496214012</v>
      </c>
      <c r="S171">
        <v>8.5901880442824865</v>
      </c>
      <c r="T171">
        <v>0.68627450980392168</v>
      </c>
      <c r="U171">
        <v>0.2167755991285403</v>
      </c>
      <c r="V171">
        <v>9.6949891067538138E-2</v>
      </c>
    </row>
    <row r="172" spans="1:22" x14ac:dyDescent="0.25">
      <c r="A172">
        <v>2021</v>
      </c>
      <c r="B172" t="s">
        <v>149</v>
      </c>
      <c r="C172">
        <f t="shared" si="4"/>
        <v>50</v>
      </c>
      <c r="D172">
        <f>+VLOOKUP(B172,[1]Rådata!$O$2:$R$697,3,)</f>
        <v>1971</v>
      </c>
      <c r="E172" t="str">
        <f>+VLOOKUP(B172,[1]Rådata!$O$2:$Q$697,2,)</f>
        <v>USD</v>
      </c>
      <c r="F172">
        <v>0.36484098939929327</v>
      </c>
      <c r="G172">
        <v>0.1260940362304091</v>
      </c>
      <c r="H172">
        <v>0.37018225276366895</v>
      </c>
      <c r="I172">
        <v>0.8695524146054181</v>
      </c>
      <c r="J172" t="s">
        <v>72</v>
      </c>
      <c r="K172">
        <v>13.819602175867528</v>
      </c>
      <c r="L172">
        <v>14.896569687384794</v>
      </c>
      <c r="M172">
        <v>7.1906760343322071</v>
      </c>
      <c r="N172">
        <f t="shared" si="5"/>
        <v>3.912023005428146</v>
      </c>
      <c r="O172" t="s">
        <v>259</v>
      </c>
      <c r="P172">
        <v>17.075437924380793</v>
      </c>
      <c r="Q172">
        <v>8.929969705932761</v>
      </c>
      <c r="R172">
        <v>6.5096015772823312</v>
      </c>
      <c r="S172">
        <v>8.714109508009658</v>
      </c>
      <c r="T172">
        <v>0.80584795321637426</v>
      </c>
      <c r="U172">
        <v>8.8888888888888906E-2</v>
      </c>
      <c r="V172">
        <v>0.10526315789473685</v>
      </c>
    </row>
    <row r="173" spans="1:22" x14ac:dyDescent="0.25">
      <c r="A173">
        <v>2015</v>
      </c>
      <c r="B173" t="s">
        <v>149</v>
      </c>
      <c r="C173">
        <f t="shared" si="4"/>
        <v>44</v>
      </c>
      <c r="D173">
        <f>+VLOOKUP(B173,[1]Rådata!$O$2:$R$697,3,)</f>
        <v>1971</v>
      </c>
      <c r="E173" t="str">
        <f>+VLOOKUP(B173,[1]Rådata!$O$2:$Q$697,2,)</f>
        <v>USD</v>
      </c>
      <c r="F173">
        <v>-0.18615314076111877</v>
      </c>
      <c r="G173">
        <v>-8.053957548105535E-2</v>
      </c>
      <c r="H173">
        <v>-0.43329775880469584</v>
      </c>
      <c r="I173">
        <v>0.80398899587345252</v>
      </c>
      <c r="J173" t="s">
        <v>72</v>
      </c>
      <c r="K173">
        <v>12.141000648786459</v>
      </c>
      <c r="L173">
        <v>13.823677120630668</v>
      </c>
      <c r="M173">
        <v>6.5998704992128365</v>
      </c>
      <c r="N173">
        <f t="shared" si="5"/>
        <v>3.784189633918261</v>
      </c>
      <c r="O173" t="s">
        <v>259</v>
      </c>
      <c r="P173">
        <v>15.998269738549437</v>
      </c>
      <c r="Q173">
        <v>8.8428208663361723</v>
      </c>
      <c r="R173">
        <v>0</v>
      </c>
      <c r="S173">
        <v>8.7271005049533592</v>
      </c>
      <c r="T173">
        <v>0.89072426937738247</v>
      </c>
      <c r="U173">
        <v>0</v>
      </c>
      <c r="V173">
        <v>0.10927573062261753</v>
      </c>
    </row>
    <row r="174" spans="1:22" x14ac:dyDescent="0.25">
      <c r="A174">
        <v>2016</v>
      </c>
      <c r="B174" t="s">
        <v>149</v>
      </c>
      <c r="C174">
        <f t="shared" si="4"/>
        <v>45</v>
      </c>
      <c r="D174">
        <f>+VLOOKUP(B174,[1]Rådata!$O$2:$R$697,3,)</f>
        <v>1971</v>
      </c>
      <c r="E174" t="str">
        <f>+VLOOKUP(B174,[1]Rådata!$O$2:$Q$697,2,)</f>
        <v>USD</v>
      </c>
      <c r="F174">
        <v>-3.1840796019900502E-2</v>
      </c>
      <c r="G174">
        <v>-1.3198597648999794E-2</v>
      </c>
      <c r="H174">
        <v>-6.3429137760158572E-2</v>
      </c>
      <c r="I174">
        <v>0.8997512437810945</v>
      </c>
      <c r="J174" t="s">
        <v>72</v>
      </c>
      <c r="K174">
        <v>12.215032386901646</v>
      </c>
      <c r="L174">
        <v>13.784845143653389</v>
      </c>
      <c r="M174">
        <v>6.6982680541154132</v>
      </c>
      <c r="N174">
        <f t="shared" si="5"/>
        <v>3.8066624897703196</v>
      </c>
      <c r="O174" t="s">
        <v>259</v>
      </c>
      <c r="P174">
        <v>15.941895664660208</v>
      </c>
      <c r="Q174">
        <v>8.5096799173263857</v>
      </c>
      <c r="R174">
        <v>0</v>
      </c>
      <c r="S174">
        <v>8.3432591449073126</v>
      </c>
      <c r="T174">
        <v>0.84668989547038331</v>
      </c>
      <c r="U174">
        <v>0</v>
      </c>
      <c r="V174">
        <v>0.15331010452961674</v>
      </c>
    </row>
    <row r="175" spans="1:22" x14ac:dyDescent="0.25">
      <c r="A175">
        <v>2018</v>
      </c>
      <c r="B175" t="s">
        <v>163</v>
      </c>
      <c r="C175">
        <f t="shared" si="4"/>
        <v>27</v>
      </c>
      <c r="D175">
        <f>+VLOOKUP(B175,[1]Rådata!$O$2:$R$697,3,)</f>
        <v>1991</v>
      </c>
      <c r="E175" t="str">
        <f>+VLOOKUP(B175,[1]Rådata!$O$2:$Q$697,2,)</f>
        <v>NOK</v>
      </c>
      <c r="F175">
        <v>8.2074665146765466E-2</v>
      </c>
      <c r="G175">
        <v>1.0882297373890043E-2</v>
      </c>
      <c r="H175">
        <v>4.7595438770451165E-2</v>
      </c>
      <c r="I175">
        <v>4.4135081219720718</v>
      </c>
      <c r="J175" t="s">
        <v>72</v>
      </c>
      <c r="K175">
        <v>15.615734105604458</v>
      </c>
      <c r="L175">
        <v>17.091333663274224</v>
      </c>
      <c r="M175">
        <v>8.1825592640686651</v>
      </c>
      <c r="N175">
        <f t="shared" si="5"/>
        <v>3.2958368660043291</v>
      </c>
      <c r="O175" t="s">
        <v>259</v>
      </c>
      <c r="P175">
        <v>17.091333663274224</v>
      </c>
      <c r="Q175">
        <v>8.9821842788384281</v>
      </c>
      <c r="R175">
        <v>0</v>
      </c>
      <c r="S175">
        <v>8.9476760624996903</v>
      </c>
      <c r="T175">
        <v>0.9660804020100503</v>
      </c>
      <c r="U175">
        <v>0</v>
      </c>
      <c r="V175">
        <v>3.391959798994975E-2</v>
      </c>
    </row>
    <row r="176" spans="1:22" x14ac:dyDescent="0.25">
      <c r="A176">
        <v>2019</v>
      </c>
      <c r="B176" t="s">
        <v>163</v>
      </c>
      <c r="C176">
        <f t="shared" si="4"/>
        <v>28</v>
      </c>
      <c r="D176">
        <f>+VLOOKUP(B176,[1]Rådata!$O$2:$R$697,3,)</f>
        <v>1991</v>
      </c>
      <c r="E176" t="str">
        <f>+VLOOKUP(B176,[1]Rådata!$O$2:$Q$697,2,)</f>
        <v>NOK</v>
      </c>
      <c r="F176">
        <v>0.20969216702224933</v>
      </c>
      <c r="G176">
        <v>2.9321513808387316E-2</v>
      </c>
      <c r="H176">
        <v>0.10962396430847673</v>
      </c>
      <c r="I176">
        <v>1.3300822919841511</v>
      </c>
      <c r="J176" t="s">
        <v>72</v>
      </c>
      <c r="K176">
        <v>15.652243392835061</v>
      </c>
      <c r="L176">
        <v>16.970977889639425</v>
      </c>
      <c r="M176">
        <v>8.160803920954665</v>
      </c>
      <c r="N176">
        <f t="shared" si="5"/>
        <v>3.3322045101752038</v>
      </c>
      <c r="O176" t="s">
        <v>259</v>
      </c>
      <c r="P176">
        <v>16.970977889639425</v>
      </c>
      <c r="Q176">
        <v>8.9489756078417759</v>
      </c>
      <c r="R176">
        <v>0</v>
      </c>
      <c r="S176">
        <v>8.8887567478487206</v>
      </c>
      <c r="T176">
        <v>0.94155844155844159</v>
      </c>
      <c r="U176">
        <v>0</v>
      </c>
      <c r="V176">
        <v>5.844155844155844E-2</v>
      </c>
    </row>
    <row r="177" spans="1:22" x14ac:dyDescent="0.25">
      <c r="A177">
        <v>2015</v>
      </c>
      <c r="B177" t="s">
        <v>163</v>
      </c>
      <c r="C177">
        <f t="shared" si="4"/>
        <v>24</v>
      </c>
      <c r="D177">
        <f>+VLOOKUP(B177,[1]Rådata!$O$2:$R$697,3,)</f>
        <v>1991</v>
      </c>
      <c r="E177" t="str">
        <f>+VLOOKUP(B177,[1]Rådata!$O$2:$Q$697,2,)</f>
        <v>NOK</v>
      </c>
      <c r="F177">
        <v>1.0179799048122686</v>
      </c>
      <c r="G177">
        <v>6.0884966948160799E-2</v>
      </c>
      <c r="H177">
        <v>0.18705665144300845</v>
      </c>
      <c r="I177">
        <v>10.94711792702274</v>
      </c>
      <c r="J177" t="s">
        <v>72</v>
      </c>
      <c r="K177">
        <v>16.146780284818227</v>
      </c>
      <c r="L177">
        <v>17.269205508584182</v>
      </c>
      <c r="M177">
        <v>8.4803217166403329</v>
      </c>
      <c r="N177">
        <f t="shared" si="5"/>
        <v>3.1780538303479458</v>
      </c>
      <c r="O177" t="s">
        <v>259</v>
      </c>
      <c r="P177">
        <v>17.269205508584182</v>
      </c>
      <c r="Q177">
        <v>8.857941984804711</v>
      </c>
      <c r="R177">
        <v>0</v>
      </c>
      <c r="S177">
        <v>8.8113542299657279</v>
      </c>
      <c r="T177">
        <v>0.95448079658605978</v>
      </c>
      <c r="U177">
        <v>0</v>
      </c>
      <c r="V177">
        <v>4.5519203413940258E-2</v>
      </c>
    </row>
    <row r="178" spans="1:22" x14ac:dyDescent="0.25">
      <c r="A178">
        <v>2020</v>
      </c>
      <c r="B178" t="s">
        <v>163</v>
      </c>
      <c r="C178">
        <f t="shared" si="4"/>
        <v>29</v>
      </c>
      <c r="D178">
        <f>+VLOOKUP(B178,[1]Rådata!$O$2:$R$697,3,)</f>
        <v>1991</v>
      </c>
      <c r="E178" t="str">
        <f>+VLOOKUP(B178,[1]Rådata!$O$2:$Q$697,2,)</f>
        <v>NOK</v>
      </c>
      <c r="F178">
        <v>-1.0464426877470356</v>
      </c>
      <c r="G178">
        <v>5.5757384299478754E-2</v>
      </c>
      <c r="H178">
        <v>0.1704764971023825</v>
      </c>
      <c r="I178">
        <v>-0.2974308300395257</v>
      </c>
      <c r="J178" t="s">
        <v>72</v>
      </c>
      <c r="K178">
        <v>15.641993463250715</v>
      </c>
      <c r="L178">
        <v>16.759581048194374</v>
      </c>
      <c r="M178">
        <v>7.8426714749794568</v>
      </c>
      <c r="N178">
        <f t="shared" si="5"/>
        <v>3.3672958299864741</v>
      </c>
      <c r="O178" t="s">
        <v>259</v>
      </c>
      <c r="P178">
        <v>16.759581048194374</v>
      </c>
      <c r="Q178">
        <v>8.8068732665306921</v>
      </c>
      <c r="R178">
        <v>0</v>
      </c>
      <c r="S178">
        <v>8.7687298172316659</v>
      </c>
      <c r="T178">
        <v>0.96257485029940115</v>
      </c>
      <c r="U178">
        <v>0</v>
      </c>
      <c r="V178">
        <v>3.7425149700598799E-2</v>
      </c>
    </row>
    <row r="179" spans="1:22" x14ac:dyDescent="0.25">
      <c r="A179">
        <v>2016</v>
      </c>
      <c r="B179" t="s">
        <v>163</v>
      </c>
      <c r="C179">
        <f t="shared" si="4"/>
        <v>25</v>
      </c>
      <c r="D179">
        <f>+VLOOKUP(B179,[1]Rådata!$O$2:$R$697,3,)</f>
        <v>1991</v>
      </c>
      <c r="E179" t="str">
        <f>+VLOOKUP(B179,[1]Rådata!$O$2:$Q$697,2,)</f>
        <v>NOK</v>
      </c>
      <c r="F179">
        <v>0.31827027027027027</v>
      </c>
      <c r="G179">
        <v>4.9510611819313176E-2</v>
      </c>
      <c r="H179">
        <v>0.18096877305138923</v>
      </c>
      <c r="I179">
        <v>3.8975135135135135</v>
      </c>
      <c r="J179" t="s">
        <v>72</v>
      </c>
      <c r="K179">
        <v>15.911563365449307</v>
      </c>
      <c r="L179">
        <v>17.207700830466454</v>
      </c>
      <c r="M179">
        <v>8.3118895582303587</v>
      </c>
      <c r="N179">
        <f t="shared" si="5"/>
        <v>3.2188758248682006</v>
      </c>
      <c r="O179" t="s">
        <v>259</v>
      </c>
      <c r="P179">
        <v>17.207700830466454</v>
      </c>
      <c r="Q179">
        <v>8.4887937168945395</v>
      </c>
      <c r="R179">
        <v>0</v>
      </c>
      <c r="S179">
        <v>8.2940496401020276</v>
      </c>
      <c r="T179">
        <v>0.82304526748971196</v>
      </c>
      <c r="U179">
        <v>0</v>
      </c>
      <c r="V179">
        <v>0.17695473251028807</v>
      </c>
    </row>
    <row r="180" spans="1:22" x14ac:dyDescent="0.25">
      <c r="A180">
        <v>2021</v>
      </c>
      <c r="B180" t="s">
        <v>163</v>
      </c>
      <c r="C180">
        <f t="shared" si="4"/>
        <v>30</v>
      </c>
      <c r="D180">
        <f>+VLOOKUP(B180,[1]Rådata!$O$2:$R$697,3,)</f>
        <v>1991</v>
      </c>
      <c r="E180" t="str">
        <f>+VLOOKUP(B180,[1]Rådata!$O$2:$Q$697,2,)</f>
        <v>NOK</v>
      </c>
      <c r="F180">
        <v>-0.47494707127734653</v>
      </c>
      <c r="G180">
        <v>3.5512637855522139E-2</v>
      </c>
      <c r="H180">
        <v>0.10588420390182504</v>
      </c>
      <c r="I180">
        <v>-0.15314043754410728</v>
      </c>
      <c r="J180" t="s">
        <v>72</v>
      </c>
      <c r="K180">
        <v>15.664909806638743</v>
      </c>
      <c r="L180">
        <v>16.757367258548946</v>
      </c>
      <c r="M180">
        <v>7.9080194446324708</v>
      </c>
      <c r="N180">
        <f t="shared" si="5"/>
        <v>3.4011973816621555</v>
      </c>
      <c r="O180" t="s">
        <v>259</v>
      </c>
      <c r="P180">
        <v>16.757367258548946</v>
      </c>
      <c r="Q180">
        <v>8.4553177876981493</v>
      </c>
      <c r="R180">
        <v>0</v>
      </c>
      <c r="S180">
        <v>8.4228825119449962</v>
      </c>
      <c r="T180">
        <v>0.96808510638297873</v>
      </c>
      <c r="U180">
        <v>0</v>
      </c>
      <c r="V180">
        <v>3.1914893617021274E-2</v>
      </c>
    </row>
    <row r="181" spans="1:22" x14ac:dyDescent="0.25">
      <c r="A181">
        <v>2017</v>
      </c>
      <c r="B181" t="s">
        <v>163</v>
      </c>
      <c r="C181">
        <f t="shared" si="4"/>
        <v>26</v>
      </c>
      <c r="D181">
        <f>+VLOOKUP(B181,[1]Rådata!$O$2:$R$697,3,)</f>
        <v>1991</v>
      </c>
      <c r="E181" t="str">
        <f>+VLOOKUP(B181,[1]Rådata!$O$2:$Q$697,2,)</f>
        <v>NOK</v>
      </c>
      <c r="F181">
        <v>0.14967955344221626</v>
      </c>
      <c r="G181">
        <v>2.578806767586821E-2</v>
      </c>
      <c r="H181">
        <v>0.10862715678919729</v>
      </c>
      <c r="I181">
        <v>3.502790986148439</v>
      </c>
      <c r="J181" t="s">
        <v>72</v>
      </c>
      <c r="K181">
        <v>15.712380511594946</v>
      </c>
      <c r="L181">
        <v>17.15039005858878</v>
      </c>
      <c r="M181">
        <v>8.2695007671806149</v>
      </c>
      <c r="N181">
        <f t="shared" si="5"/>
        <v>3.2580965380214821</v>
      </c>
      <c r="O181" t="s">
        <v>259</v>
      </c>
      <c r="P181">
        <v>17.15039005858878</v>
      </c>
      <c r="Q181">
        <v>8.4051436876076142</v>
      </c>
      <c r="R181">
        <v>0</v>
      </c>
      <c r="S181">
        <v>8.2990371816130661</v>
      </c>
      <c r="T181">
        <v>0.89932885906040272</v>
      </c>
      <c r="U181">
        <v>0</v>
      </c>
      <c r="V181">
        <v>0.10067114093959731</v>
      </c>
    </row>
    <row r="182" spans="1:22" x14ac:dyDescent="0.25">
      <c r="A182">
        <v>2022</v>
      </c>
      <c r="B182" t="s">
        <v>241</v>
      </c>
      <c r="C182">
        <f t="shared" si="4"/>
        <v>18</v>
      </c>
      <c r="D182">
        <f>+VLOOKUP(B182,[1]Rådata!$O$2:$R$697,3,)</f>
        <v>2004</v>
      </c>
      <c r="E182" t="str">
        <f>+VLOOKUP(B182,[1]Rådata!$O$2:$Q$697,2,)</f>
        <v>NOK</v>
      </c>
      <c r="F182">
        <v>7.8029421763594439E-2</v>
      </c>
      <c r="G182">
        <v>2.8849516509807039E-2</v>
      </c>
      <c r="H182">
        <v>0.10631426041637126</v>
      </c>
      <c r="I182">
        <v>0.11232860238528587</v>
      </c>
      <c r="J182" t="s">
        <v>72</v>
      </c>
      <c r="K182">
        <v>13.360942386738907</v>
      </c>
      <c r="L182">
        <v>14.665248581587218</v>
      </c>
      <c r="M182">
        <v>6.1092475827643655</v>
      </c>
      <c r="N182">
        <f t="shared" si="5"/>
        <v>2.8903717578961645</v>
      </c>
      <c r="O182" t="s">
        <v>259</v>
      </c>
      <c r="P182">
        <v>14.665248581587218</v>
      </c>
      <c r="Q182">
        <v>8.1226680233464066</v>
      </c>
      <c r="R182">
        <v>6.6463905148477291</v>
      </c>
      <c r="S182">
        <v>7.6638772587034705</v>
      </c>
      <c r="T182">
        <v>0.63204747774480707</v>
      </c>
      <c r="U182">
        <v>0.228486646884273</v>
      </c>
      <c r="V182">
        <v>0.1394658753709199</v>
      </c>
    </row>
    <row r="183" spans="1:22" x14ac:dyDescent="0.25">
      <c r="A183">
        <v>2021</v>
      </c>
      <c r="B183" t="s">
        <v>241</v>
      </c>
      <c r="C183">
        <f t="shared" si="4"/>
        <v>17</v>
      </c>
      <c r="D183">
        <f>+VLOOKUP(B183,[1]Rådata!$O$2:$R$697,3,)</f>
        <v>2004</v>
      </c>
      <c r="E183" t="str">
        <f>+VLOOKUP(B183,[1]Rådata!$O$2:$Q$697,2,)</f>
        <v>NOK</v>
      </c>
      <c r="F183">
        <v>-9.1731689725263924E-2</v>
      </c>
      <c r="G183">
        <v>-1.7293061143764794E-2</v>
      </c>
      <c r="H183">
        <v>-8.3525174676591499E-2</v>
      </c>
      <c r="I183">
        <v>2.1123899300720881</v>
      </c>
      <c r="J183" t="s">
        <v>72</v>
      </c>
      <c r="K183">
        <v>13.252480698714059</v>
      </c>
      <c r="L183">
        <v>14.82732344717393</v>
      </c>
      <c r="M183">
        <v>6.1548580940164177</v>
      </c>
      <c r="N183">
        <f t="shared" si="5"/>
        <v>2.8332133440562162</v>
      </c>
      <c r="O183" t="s">
        <v>259</v>
      </c>
      <c r="P183">
        <v>14.82732344717393</v>
      </c>
      <c r="Q183">
        <v>8.0487882835341988</v>
      </c>
      <c r="R183">
        <v>5.9401712527204316</v>
      </c>
      <c r="S183">
        <v>7.7052624748663252</v>
      </c>
      <c r="T183">
        <v>0.70926517571884984</v>
      </c>
      <c r="U183">
        <v>0.12140575079872204</v>
      </c>
      <c r="V183">
        <v>0.16932907348242812</v>
      </c>
    </row>
    <row r="184" spans="1:22" x14ac:dyDescent="0.25">
      <c r="A184">
        <v>2019</v>
      </c>
      <c r="B184" t="s">
        <v>241</v>
      </c>
      <c r="C184">
        <f t="shared" si="4"/>
        <v>15</v>
      </c>
      <c r="D184">
        <f>+VLOOKUP(B184,[1]Rådata!$O$2:$R$697,3,)</f>
        <v>2004</v>
      </c>
      <c r="E184" t="str">
        <f>+VLOOKUP(B184,[1]Rådata!$O$2:$Q$697,2,)</f>
        <v>NOK</v>
      </c>
      <c r="F184">
        <v>-4.1102375044569359E-2</v>
      </c>
      <c r="G184">
        <v>-1.0051558280200282E-2</v>
      </c>
      <c r="H184">
        <v>-5.3370245013920896E-2</v>
      </c>
      <c r="I184">
        <v>2.9196717261756264</v>
      </c>
      <c r="J184" t="s">
        <v>72</v>
      </c>
      <c r="K184">
        <v>13.35800766788012</v>
      </c>
      <c r="L184">
        <v>15.027533373828344</v>
      </c>
      <c r="M184">
        <v>6.2422232654551655</v>
      </c>
      <c r="N184">
        <f t="shared" si="5"/>
        <v>2.7080502011022101</v>
      </c>
      <c r="O184" t="s">
        <v>259</v>
      </c>
      <c r="P184">
        <v>15.027533373828344</v>
      </c>
      <c r="Q184">
        <v>7.9759083601655378</v>
      </c>
      <c r="R184">
        <v>0</v>
      </c>
      <c r="S184">
        <v>7.8200379894587533</v>
      </c>
      <c r="T184">
        <v>0.85567010309278346</v>
      </c>
      <c r="U184">
        <v>0</v>
      </c>
      <c r="V184">
        <v>0.14432989690721648</v>
      </c>
    </row>
    <row r="185" spans="1:22" x14ac:dyDescent="0.25">
      <c r="A185">
        <v>2018</v>
      </c>
      <c r="B185" t="s">
        <v>241</v>
      </c>
      <c r="C185">
        <f t="shared" si="4"/>
        <v>14</v>
      </c>
      <c r="D185">
        <f>+VLOOKUP(B185,[1]Rådata!$O$2:$R$697,3,)</f>
        <v>2004</v>
      </c>
      <c r="E185" t="str">
        <f>+VLOOKUP(B185,[1]Rådata!$O$2:$Q$697,2,)</f>
        <v>NOK</v>
      </c>
      <c r="F185">
        <v>-9.2911474972909081E-2</v>
      </c>
      <c r="G185">
        <v>-3.2304973740274537E-2</v>
      </c>
      <c r="H185">
        <v>-0.27671209984855605</v>
      </c>
      <c r="I185">
        <v>1.6949019992916032</v>
      </c>
      <c r="J185" t="s">
        <v>72</v>
      </c>
      <c r="K185">
        <v>13.078881598792368</v>
      </c>
      <c r="L185">
        <v>15.226638009611927</v>
      </c>
      <c r="M185">
        <v>5.934894195619588</v>
      </c>
      <c r="N185">
        <f t="shared" si="5"/>
        <v>2.6390573296152584</v>
      </c>
      <c r="O185" t="s">
        <v>259</v>
      </c>
      <c r="P185">
        <v>15.226638009611927</v>
      </c>
      <c r="Q185">
        <v>7.9302062066846828</v>
      </c>
      <c r="R185">
        <v>0</v>
      </c>
      <c r="S185">
        <v>7.7621706071382048</v>
      </c>
      <c r="T185">
        <v>0.84532374100719421</v>
      </c>
      <c r="U185">
        <v>0</v>
      </c>
      <c r="V185">
        <v>0.15467625899280577</v>
      </c>
    </row>
    <row r="186" spans="1:22" x14ac:dyDescent="0.25">
      <c r="A186">
        <v>2020</v>
      </c>
      <c r="B186" t="s">
        <v>241</v>
      </c>
      <c r="C186">
        <f t="shared" si="4"/>
        <v>16</v>
      </c>
      <c r="D186">
        <f>+VLOOKUP(B186,[1]Rådata!$O$2:$R$697,3,)</f>
        <v>2004</v>
      </c>
      <c r="E186" t="str">
        <f>+VLOOKUP(B186,[1]Rådata!$O$2:$Q$697,2,)</f>
        <v>NOK</v>
      </c>
      <c r="F186">
        <v>-0.16646895802387632</v>
      </c>
      <c r="G186">
        <v>-3.1264277409316352E-2</v>
      </c>
      <c r="H186">
        <v>-0.18969526589544417</v>
      </c>
      <c r="I186">
        <v>3.865907121637234</v>
      </c>
      <c r="J186" t="s">
        <v>72</v>
      </c>
      <c r="K186">
        <v>13.143038173270511</v>
      </c>
      <c r="L186">
        <v>14.945980945212536</v>
      </c>
      <c r="M186">
        <v>6.0402547112774139</v>
      </c>
      <c r="N186">
        <f t="shared" si="5"/>
        <v>2.7725887222397811</v>
      </c>
      <c r="O186" t="s">
        <v>259</v>
      </c>
      <c r="P186">
        <v>14.945980945212536</v>
      </c>
      <c r="Q186">
        <v>7.8438486381524717</v>
      </c>
      <c r="R186">
        <v>0</v>
      </c>
      <c r="S186">
        <v>7.6824824465345056</v>
      </c>
      <c r="T186">
        <v>0.85098039215686272</v>
      </c>
      <c r="U186">
        <v>0</v>
      </c>
      <c r="V186">
        <v>0.14901960784313725</v>
      </c>
    </row>
    <row r="187" spans="1:22" x14ac:dyDescent="0.25">
      <c r="A187">
        <v>2015</v>
      </c>
      <c r="B187" t="s">
        <v>241</v>
      </c>
      <c r="C187">
        <f t="shared" si="4"/>
        <v>11</v>
      </c>
      <c r="D187">
        <f>+VLOOKUP(B187,[1]Rådata!$O$2:$R$697,3,)</f>
        <v>2004</v>
      </c>
      <c r="E187" t="str">
        <f>+VLOOKUP(B187,[1]Rådata!$O$2:$Q$697,2,)</f>
        <v>NOK</v>
      </c>
      <c r="F187">
        <v>0.1674378330350686</v>
      </c>
      <c r="G187">
        <v>5.4887377707034599E-2</v>
      </c>
      <c r="H187">
        <v>0.29643723680546225</v>
      </c>
      <c r="I187">
        <v>1.7573939250483581</v>
      </c>
      <c r="J187" t="s">
        <v>72</v>
      </c>
      <c r="K187">
        <v>13.932342919651104</v>
      </c>
      <c r="L187">
        <v>15.618895027610581</v>
      </c>
      <c r="M187">
        <v>6.280395838960195</v>
      </c>
      <c r="N187">
        <f t="shared" si="5"/>
        <v>2.3978952727983707</v>
      </c>
      <c r="O187" t="s">
        <v>259</v>
      </c>
      <c r="P187">
        <v>15.618895027610581</v>
      </c>
      <c r="Q187">
        <v>7.8119734296220225</v>
      </c>
      <c r="R187">
        <v>0</v>
      </c>
      <c r="S187">
        <v>7.6544432264701125</v>
      </c>
      <c r="T187">
        <v>0.85425101214574894</v>
      </c>
      <c r="U187">
        <v>0</v>
      </c>
      <c r="V187">
        <v>0.145748987854251</v>
      </c>
    </row>
    <row r="188" spans="1:22" x14ac:dyDescent="0.25">
      <c r="A188">
        <v>2016</v>
      </c>
      <c r="B188" t="s">
        <v>241</v>
      </c>
      <c r="C188">
        <f t="shared" si="4"/>
        <v>12</v>
      </c>
      <c r="D188">
        <f>+VLOOKUP(B188,[1]Rådata!$O$2:$R$697,3,)</f>
        <v>2004</v>
      </c>
      <c r="E188" t="str">
        <f>+VLOOKUP(B188,[1]Rådata!$O$2:$Q$697,2,)</f>
        <v>NOK</v>
      </c>
      <c r="F188">
        <v>6.1781068601629685E-2</v>
      </c>
      <c r="G188">
        <v>1.7268737939171989E-2</v>
      </c>
      <c r="H188">
        <v>0.11687900641025642</v>
      </c>
      <c r="I188">
        <v>2.1993485806498523</v>
      </c>
      <c r="J188" t="s">
        <v>72</v>
      </c>
      <c r="K188">
        <v>13.526227204145519</v>
      </c>
      <c r="L188">
        <v>15.438468659342826</v>
      </c>
      <c r="M188">
        <v>6.1717005974109149</v>
      </c>
      <c r="N188">
        <f t="shared" si="5"/>
        <v>2.4849066497880004</v>
      </c>
      <c r="O188" t="s">
        <v>259</v>
      </c>
      <c r="P188">
        <v>15.438468659342826</v>
      </c>
      <c r="Q188">
        <v>7.8079166289264084</v>
      </c>
      <c r="R188">
        <v>0</v>
      </c>
      <c r="S188">
        <v>7.6449193449588568</v>
      </c>
      <c r="T188">
        <v>0.84959349593495936</v>
      </c>
      <c r="U188">
        <v>0</v>
      </c>
      <c r="V188">
        <v>0.15040650406504066</v>
      </c>
    </row>
    <row r="189" spans="1:22" x14ac:dyDescent="0.25">
      <c r="A189">
        <v>2017</v>
      </c>
      <c r="B189" t="s">
        <v>241</v>
      </c>
      <c r="C189">
        <f t="shared" si="4"/>
        <v>13</v>
      </c>
      <c r="D189">
        <f>+VLOOKUP(B189,[1]Rådata!$O$2:$R$697,3,)</f>
        <v>2004</v>
      </c>
      <c r="E189" t="str">
        <f>+VLOOKUP(B189,[1]Rådata!$O$2:$Q$697,2,)</f>
        <v>NOK</v>
      </c>
      <c r="F189">
        <v>3.0028736964692881E-3</v>
      </c>
      <c r="G189">
        <v>1.0547963565895803E-3</v>
      </c>
      <c r="H189">
        <v>7.5640137830915184E-3</v>
      </c>
      <c r="I189">
        <v>1.5030240720106733</v>
      </c>
      <c r="J189" t="s">
        <v>72</v>
      </c>
      <c r="K189">
        <v>13.303492556932307</v>
      </c>
      <c r="L189">
        <v>15.273546808556359</v>
      </c>
      <c r="M189">
        <v>5.8888779583328805</v>
      </c>
      <c r="N189">
        <f t="shared" si="5"/>
        <v>2.5649493574615367</v>
      </c>
      <c r="O189" t="s">
        <v>259</v>
      </c>
      <c r="P189">
        <v>15.273546808556359</v>
      </c>
      <c r="Q189">
        <v>7.8038433035387724</v>
      </c>
      <c r="R189">
        <v>0</v>
      </c>
      <c r="S189">
        <v>7.6401231726953638</v>
      </c>
      <c r="T189">
        <v>0.84897959183673466</v>
      </c>
      <c r="U189">
        <v>0</v>
      </c>
      <c r="V189">
        <v>0.15102040816326531</v>
      </c>
    </row>
    <row r="190" spans="1:22" x14ac:dyDescent="0.25">
      <c r="A190">
        <v>2016</v>
      </c>
      <c r="B190" t="s">
        <v>219</v>
      </c>
      <c r="C190">
        <f t="shared" si="4"/>
        <v>14</v>
      </c>
      <c r="D190">
        <f>+VLOOKUP(B190,[1]Rådata!$O$2:$R$697,3,)</f>
        <v>2002</v>
      </c>
      <c r="E190" t="str">
        <f>+VLOOKUP(B190,[1]Rådata!$O$2:$Q$697,2,)</f>
        <v>USD</v>
      </c>
      <c r="F190">
        <v>-0.52116207951070337</v>
      </c>
      <c r="G190">
        <v>-0.15312870646587357</v>
      </c>
      <c r="H190">
        <v>-0.38273407146225891</v>
      </c>
      <c r="I190">
        <v>0.96746177370030573</v>
      </c>
      <c r="J190" t="s">
        <v>72</v>
      </c>
      <c r="K190">
        <v>10.703851025734117</v>
      </c>
      <c r="L190">
        <v>11.619912656872575</v>
      </c>
      <c r="M190">
        <v>4.962844630259907</v>
      </c>
      <c r="N190">
        <f t="shared" si="5"/>
        <v>2.6390573296152584</v>
      </c>
      <c r="O190" t="s">
        <v>259</v>
      </c>
      <c r="P190">
        <v>13.776963177879395</v>
      </c>
      <c r="Q190">
        <v>8.5589677177340047</v>
      </c>
      <c r="R190">
        <v>6.4055457630561774</v>
      </c>
      <c r="S190">
        <v>8.3432591449073126</v>
      </c>
      <c r="T190">
        <v>0.80597014925373134</v>
      </c>
      <c r="U190">
        <v>0.11608623548922056</v>
      </c>
      <c r="V190">
        <v>7.7943615257048099E-2</v>
      </c>
    </row>
    <row r="191" spans="1:22" x14ac:dyDescent="0.25">
      <c r="A191">
        <v>2015</v>
      </c>
      <c r="B191" t="s">
        <v>219</v>
      </c>
      <c r="C191">
        <f t="shared" si="4"/>
        <v>13</v>
      </c>
      <c r="D191">
        <f>+VLOOKUP(B191,[1]Rådata!$O$2:$R$697,3,)</f>
        <v>2002</v>
      </c>
      <c r="E191" t="str">
        <f>+VLOOKUP(B191,[1]Rådata!$O$2:$Q$697,2,)</f>
        <v>USD</v>
      </c>
      <c r="F191">
        <v>-0.28496857765807365</v>
      </c>
      <c r="G191">
        <v>-0.13455948257067418</v>
      </c>
      <c r="H191">
        <v>-0.27383534631501111</v>
      </c>
      <c r="I191">
        <v>0.39563934846735921</v>
      </c>
      <c r="J191" t="s">
        <v>72</v>
      </c>
      <c r="K191">
        <v>11.303931336760439</v>
      </c>
      <c r="L191">
        <v>12.014451985788121</v>
      </c>
      <c r="M191">
        <v>5.476463551931511</v>
      </c>
      <c r="N191">
        <f t="shared" si="5"/>
        <v>2.5649493574615367</v>
      </c>
      <c r="O191" t="s">
        <v>259</v>
      </c>
      <c r="P191">
        <v>14.18904460370689</v>
      </c>
      <c r="Q191">
        <v>8.3379074219534104</v>
      </c>
      <c r="R191">
        <v>4.8136499475340271</v>
      </c>
      <c r="S191">
        <v>8.2704171803509929</v>
      </c>
      <c r="T191">
        <v>0.93473684210526298</v>
      </c>
      <c r="U191">
        <v>2.9473684210526312E-2</v>
      </c>
      <c r="V191">
        <v>3.5789473684210517E-2</v>
      </c>
    </row>
    <row r="192" spans="1:22" x14ac:dyDescent="0.25">
      <c r="A192">
        <v>2017</v>
      </c>
      <c r="B192" t="s">
        <v>219</v>
      </c>
      <c r="C192">
        <f t="shared" si="4"/>
        <v>15</v>
      </c>
      <c r="D192">
        <f>+VLOOKUP(B192,[1]Rådata!$O$2:$R$697,3,)</f>
        <v>2002</v>
      </c>
      <c r="E192" t="str">
        <f>+VLOOKUP(B192,[1]Rådata!$O$2:$Q$697,2,)</f>
        <v>USD</v>
      </c>
      <c r="F192">
        <v>-0.4753128473591739</v>
      </c>
      <c r="G192">
        <v>-0.12681041574989954</v>
      </c>
      <c r="H192">
        <v>-0.37905693288724945</v>
      </c>
      <c r="I192">
        <v>1.0860195776112447</v>
      </c>
      <c r="J192" t="s">
        <v>72</v>
      </c>
      <c r="K192">
        <v>10.462274425587943</v>
      </c>
      <c r="L192">
        <v>11.557267656320963</v>
      </c>
      <c r="M192">
        <v>4.8121843553724171</v>
      </c>
      <c r="N192">
        <f t="shared" si="5"/>
        <v>2.7080502011022101</v>
      </c>
      <c r="O192" t="s">
        <v>259</v>
      </c>
      <c r="P192">
        <v>13.666401486478291</v>
      </c>
      <c r="Q192">
        <v>8.1154869897590594</v>
      </c>
      <c r="R192">
        <v>6.3576290722066862</v>
      </c>
      <c r="S192">
        <v>7.8960312115240345</v>
      </c>
      <c r="T192">
        <v>0.80295566502463056</v>
      </c>
      <c r="U192">
        <v>0.17241379310344826</v>
      </c>
      <c r="V192">
        <v>2.4630541871921183E-2</v>
      </c>
    </row>
    <row r="193" spans="1:22" x14ac:dyDescent="0.25">
      <c r="A193">
        <v>2020</v>
      </c>
      <c r="B193" t="s">
        <v>219</v>
      </c>
      <c r="C193">
        <f t="shared" si="4"/>
        <v>18</v>
      </c>
      <c r="D193">
        <f>+VLOOKUP(B193,[1]Rådata!$O$2:$R$697,3,)</f>
        <v>2002</v>
      </c>
      <c r="E193" t="str">
        <f>+VLOOKUP(B193,[1]Rådata!$O$2:$Q$697,2,)</f>
        <v>USD</v>
      </c>
      <c r="F193">
        <v>1.3870837265740865</v>
      </c>
      <c r="G193">
        <v>-0.18957415835928432</v>
      </c>
      <c r="H193">
        <v>-0.53377607139151184</v>
      </c>
      <c r="I193">
        <v>-5.1661048941620606</v>
      </c>
      <c r="J193" t="s">
        <v>72</v>
      </c>
      <c r="K193">
        <v>9.8665123164112334</v>
      </c>
      <c r="L193">
        <v>10.901708440501096</v>
      </c>
      <c r="M193">
        <v>2.8332133440562162</v>
      </c>
      <c r="N193">
        <f t="shared" si="5"/>
        <v>2.8903717578961645</v>
      </c>
      <c r="O193" t="s">
        <v>259</v>
      </c>
      <c r="P193">
        <v>13.046176665398006</v>
      </c>
      <c r="Q193">
        <v>8.0687240223114411</v>
      </c>
      <c r="R193">
        <v>2.1444682248969085</v>
      </c>
      <c r="S193">
        <v>7.9966707046713825</v>
      </c>
      <c r="T193">
        <v>0.93048128342245995</v>
      </c>
      <c r="U193">
        <v>2.6737967914438505E-3</v>
      </c>
      <c r="V193">
        <v>6.684491978609626E-2</v>
      </c>
    </row>
    <row r="194" spans="1:22" x14ac:dyDescent="0.25">
      <c r="A194">
        <v>2019</v>
      </c>
      <c r="B194" t="s">
        <v>219</v>
      </c>
      <c r="C194">
        <f t="shared" ref="C194:C257" si="6">+A194-D194</f>
        <v>17</v>
      </c>
      <c r="D194">
        <f>+VLOOKUP(B194,[1]Rådata!$O$2:$R$697,3,)</f>
        <v>2002</v>
      </c>
      <c r="E194" t="str">
        <f>+VLOOKUP(B194,[1]Rådata!$O$2:$Q$697,2,)</f>
        <v>USD</v>
      </c>
      <c r="F194">
        <v>1.4199486569407052</v>
      </c>
      <c r="G194">
        <v>0.2148656970960254</v>
      </c>
      <c r="H194">
        <v>0.28146952960158872</v>
      </c>
      <c r="I194">
        <v>2.4530711915346566</v>
      </c>
      <c r="J194" t="s">
        <v>72</v>
      </c>
      <c r="K194">
        <v>11.296881650771242</v>
      </c>
      <c r="L194">
        <v>11.566892681240171</v>
      </c>
      <c r="M194">
        <v>4.8751973232011512</v>
      </c>
      <c r="N194">
        <f t="shared" ref="N194:N257" si="7">+LN(C194)</f>
        <v>2.8332133440562162</v>
      </c>
      <c r="O194" t="s">
        <v>259</v>
      </c>
      <c r="P194">
        <v>13.743642405387005</v>
      </c>
      <c r="Q194">
        <v>7.9908802559719003</v>
      </c>
      <c r="R194">
        <v>0</v>
      </c>
      <c r="S194">
        <v>7.880532198803035</v>
      </c>
      <c r="T194">
        <v>0.89552238805970152</v>
      </c>
      <c r="U194">
        <v>0</v>
      </c>
      <c r="V194">
        <v>0.10447761194029852</v>
      </c>
    </row>
    <row r="195" spans="1:22" x14ac:dyDescent="0.25">
      <c r="A195">
        <v>2022</v>
      </c>
      <c r="B195" t="s">
        <v>219</v>
      </c>
      <c r="C195">
        <f t="shared" si="6"/>
        <v>20</v>
      </c>
      <c r="D195">
        <f>+VLOOKUP(B195,[1]Rådata!$O$2:$R$697,3,)</f>
        <v>2002</v>
      </c>
      <c r="E195" t="str">
        <f>+VLOOKUP(B195,[1]Rådata!$O$2:$Q$697,2,)</f>
        <v>USD</v>
      </c>
      <c r="F195">
        <v>1.5107706485427947</v>
      </c>
      <c r="G195">
        <v>0.30727958576415737</v>
      </c>
      <c r="H195">
        <v>0.43386926028847422</v>
      </c>
      <c r="I195">
        <v>2.258034788618823</v>
      </c>
      <c r="J195" t="s">
        <v>72</v>
      </c>
      <c r="K195">
        <v>10.31652392614061</v>
      </c>
      <c r="L195">
        <v>10.661509135319276</v>
      </c>
      <c r="M195">
        <v>2.9957322735539909</v>
      </c>
      <c r="N195">
        <f t="shared" si="7"/>
        <v>2.9957322735539909</v>
      </c>
      <c r="O195" t="s">
        <v>259</v>
      </c>
      <c r="P195">
        <v>12.954710337002981</v>
      </c>
      <c r="Q195">
        <v>7.9244129835050705</v>
      </c>
      <c r="R195">
        <v>0</v>
      </c>
      <c r="S195">
        <v>7.8691503048300211</v>
      </c>
      <c r="T195">
        <v>0.94623655913978488</v>
      </c>
      <c r="U195">
        <v>0</v>
      </c>
      <c r="V195">
        <v>5.3763440860215048E-2</v>
      </c>
    </row>
    <row r="196" spans="1:22" x14ac:dyDescent="0.25">
      <c r="A196">
        <v>2018</v>
      </c>
      <c r="B196" t="s">
        <v>100</v>
      </c>
      <c r="C196">
        <f t="shared" si="6"/>
        <v>114</v>
      </c>
      <c r="D196">
        <f>+VLOOKUP(B196,[1]Rådata!$O$2:$R$697,3,)</f>
        <v>1904</v>
      </c>
      <c r="E196" t="str">
        <f>+VLOOKUP(B196,[1]Rådata!$O$2:$Q$697,2,)</f>
        <v>NOK</v>
      </c>
      <c r="F196">
        <v>0.298487740419909</v>
      </c>
      <c r="G196">
        <v>0.13061775193549424</v>
      </c>
      <c r="H196">
        <v>0.15867317073170731</v>
      </c>
      <c r="I196">
        <v>0.52349141095287033</v>
      </c>
      <c r="J196" t="s">
        <v>102</v>
      </c>
      <c r="K196">
        <v>17.059078995422848</v>
      </c>
      <c r="L196">
        <v>17.253650418548148</v>
      </c>
      <c r="M196">
        <v>8.7451252594622435</v>
      </c>
      <c r="N196">
        <f t="shared" si="7"/>
        <v>4.7361984483944957</v>
      </c>
      <c r="O196" t="s">
        <v>260</v>
      </c>
      <c r="P196">
        <v>17.253650418548148</v>
      </c>
      <c r="Q196">
        <v>9.856919916719793</v>
      </c>
      <c r="R196">
        <v>9.4587617304746612</v>
      </c>
      <c r="S196">
        <v>8.596004371840527</v>
      </c>
      <c r="T196">
        <v>0.28339444735463593</v>
      </c>
      <c r="U196">
        <v>0.67155578837087482</v>
      </c>
      <c r="V196">
        <v>4.5049764274489264E-2</v>
      </c>
    </row>
    <row r="197" spans="1:22" x14ac:dyDescent="0.25">
      <c r="A197">
        <v>2019</v>
      </c>
      <c r="B197" t="s">
        <v>100</v>
      </c>
      <c r="C197">
        <f t="shared" si="6"/>
        <v>115</v>
      </c>
      <c r="D197">
        <f>+VLOOKUP(B197,[1]Rådata!$O$2:$R$697,3,)</f>
        <v>1904</v>
      </c>
      <c r="E197" t="str">
        <f>+VLOOKUP(B197,[1]Rådata!$O$2:$Q$697,2,)</f>
        <v>NOK</v>
      </c>
      <c r="F197">
        <v>0.10726509023024269</v>
      </c>
      <c r="G197">
        <v>4.7545166183974627E-2</v>
      </c>
      <c r="H197">
        <v>6.1988672120830708E-2</v>
      </c>
      <c r="I197">
        <v>0.64872433105164906</v>
      </c>
      <c r="J197" t="s">
        <v>102</v>
      </c>
      <c r="K197">
        <v>16.917672775134111</v>
      </c>
      <c r="L197">
        <v>17.182944309473619</v>
      </c>
      <c r="M197">
        <v>8.7593547485662082</v>
      </c>
      <c r="N197">
        <f t="shared" si="7"/>
        <v>4.7449321283632502</v>
      </c>
      <c r="O197" t="s">
        <v>260</v>
      </c>
      <c r="P197">
        <v>17.182944309473619</v>
      </c>
      <c r="Q197">
        <v>9.8075271613902171</v>
      </c>
      <c r="R197">
        <v>7.7579062083517467</v>
      </c>
      <c r="S197">
        <v>8.6945022063866482</v>
      </c>
      <c r="T197">
        <v>0.32856356631810679</v>
      </c>
      <c r="U197">
        <v>0.12878370941111722</v>
      </c>
      <c r="V197">
        <v>0.54265272427077604</v>
      </c>
    </row>
    <row r="198" spans="1:22" x14ac:dyDescent="0.25">
      <c r="A198">
        <v>2022</v>
      </c>
      <c r="B198" t="s">
        <v>100</v>
      </c>
      <c r="C198">
        <f t="shared" si="6"/>
        <v>118</v>
      </c>
      <c r="D198">
        <f>+VLOOKUP(B198,[1]Rådata!$O$2:$R$697,3,)</f>
        <v>1904</v>
      </c>
      <c r="E198" t="str">
        <f>+VLOOKUP(B198,[1]Rådata!$O$2:$Q$697,2,)</f>
        <v>NOK</v>
      </c>
      <c r="F198">
        <v>0.40928770949720672</v>
      </c>
      <c r="G198">
        <v>0.22208749360565355</v>
      </c>
      <c r="H198">
        <v>0.26038473499489095</v>
      </c>
      <c r="I198">
        <v>0.36071927374301677</v>
      </c>
      <c r="J198" t="s">
        <v>102</v>
      </c>
      <c r="K198">
        <v>17.622572967755922</v>
      </c>
      <c r="L198">
        <v>17.78166183543064</v>
      </c>
      <c r="M198">
        <v>8.9054443187897139</v>
      </c>
      <c r="N198">
        <f t="shared" si="7"/>
        <v>4.7706846244656651</v>
      </c>
      <c r="O198" t="s">
        <v>260</v>
      </c>
      <c r="P198">
        <v>17.78166183543064</v>
      </c>
      <c r="Q198">
        <v>9.7653742504064933</v>
      </c>
      <c r="R198">
        <v>9.2619836051280213</v>
      </c>
      <c r="S198">
        <v>8.6793120408926718</v>
      </c>
      <c r="T198">
        <v>0.3375430539609644</v>
      </c>
      <c r="U198">
        <v>0.60447761194029848</v>
      </c>
      <c r="V198">
        <v>5.7979334098737081E-2</v>
      </c>
    </row>
    <row r="199" spans="1:22" x14ac:dyDescent="0.25">
      <c r="A199">
        <v>2017</v>
      </c>
      <c r="B199" t="s">
        <v>100</v>
      </c>
      <c r="C199">
        <f t="shared" si="6"/>
        <v>113</v>
      </c>
      <c r="D199">
        <f>+VLOOKUP(B199,[1]Rådata!$O$2:$R$697,3,)</f>
        <v>1904</v>
      </c>
      <c r="E199" t="str">
        <f>+VLOOKUP(B199,[1]Rådata!$O$2:$Q$697,2,)</f>
        <v>NOK</v>
      </c>
      <c r="F199">
        <v>0.1631703599854458</v>
      </c>
      <c r="G199">
        <v>8.2157471264719367E-2</v>
      </c>
      <c r="H199">
        <v>8.1687973417174445E-2</v>
      </c>
      <c r="I199">
        <v>0.32582622075114454</v>
      </c>
      <c r="J199" t="s">
        <v>102</v>
      </c>
      <c r="K199">
        <v>16.615343147769163</v>
      </c>
      <c r="L199">
        <v>16.60961214763687</v>
      </c>
      <c r="M199">
        <v>8.7183365024507804</v>
      </c>
      <c r="N199">
        <f t="shared" si="7"/>
        <v>4.7273878187123408</v>
      </c>
      <c r="O199" t="s">
        <v>260</v>
      </c>
      <c r="P199">
        <v>16.60961214763687</v>
      </c>
      <c r="Q199">
        <v>9.6017065557048458</v>
      </c>
      <c r="R199">
        <v>9.0513446404857252</v>
      </c>
      <c r="S199">
        <v>8.5978510944336914</v>
      </c>
      <c r="T199">
        <v>0.3664638269100744</v>
      </c>
      <c r="U199">
        <v>0.57674104124408387</v>
      </c>
      <c r="V199">
        <v>5.6795131845841784E-2</v>
      </c>
    </row>
    <row r="200" spans="1:22" x14ac:dyDescent="0.25">
      <c r="A200">
        <v>2021</v>
      </c>
      <c r="B200" t="s">
        <v>100</v>
      </c>
      <c r="C200">
        <f t="shared" si="6"/>
        <v>117</v>
      </c>
      <c r="D200">
        <f>+VLOOKUP(B200,[1]Rådata!$O$2:$R$697,3,)</f>
        <v>1904</v>
      </c>
      <c r="E200" t="str">
        <f>+VLOOKUP(B200,[1]Rådata!$O$2:$Q$697,2,)</f>
        <v>NOK</v>
      </c>
      <c r="F200">
        <v>0.288847339430997</v>
      </c>
      <c r="G200">
        <v>0.13658303464755078</v>
      </c>
      <c r="H200">
        <v>0.17277755947163195</v>
      </c>
      <c r="I200">
        <v>0.42493304361008644</v>
      </c>
      <c r="J200" t="s">
        <v>102</v>
      </c>
      <c r="K200">
        <v>17.314530113245954</v>
      </c>
      <c r="L200">
        <v>17.549602354899758</v>
      </c>
      <c r="M200">
        <v>8.8641813697654257</v>
      </c>
      <c r="N200">
        <f t="shared" si="7"/>
        <v>4.7621739347977563</v>
      </c>
      <c r="O200" t="s">
        <v>260</v>
      </c>
      <c r="P200">
        <v>17.549602354899758</v>
      </c>
      <c r="Q200">
        <v>9.5410819338884103</v>
      </c>
      <c r="R200">
        <v>8.3499572720403243</v>
      </c>
      <c r="S200">
        <v>9.0606795974217764</v>
      </c>
      <c r="T200">
        <v>0.61853448275862066</v>
      </c>
      <c r="U200">
        <v>0.30387931034482757</v>
      </c>
      <c r="V200">
        <v>7.7586206896551727E-2</v>
      </c>
    </row>
    <row r="201" spans="1:22" x14ac:dyDescent="0.25">
      <c r="A201">
        <v>2020</v>
      </c>
      <c r="B201" t="s">
        <v>100</v>
      </c>
      <c r="C201">
        <f t="shared" si="6"/>
        <v>116</v>
      </c>
      <c r="D201">
        <f>+VLOOKUP(B201,[1]Rådata!$O$2:$R$697,3,)</f>
        <v>1904</v>
      </c>
      <c r="E201" t="str">
        <f>+VLOOKUP(B201,[1]Rådata!$O$2:$Q$697,2,)</f>
        <v>NOK</v>
      </c>
      <c r="F201">
        <v>7.7825670498084296E-2</v>
      </c>
      <c r="G201">
        <v>3.1565656565656568E-2</v>
      </c>
      <c r="H201">
        <v>4.0582726326742979E-2</v>
      </c>
      <c r="I201">
        <v>0.57383461047254147</v>
      </c>
      <c r="J201" t="s">
        <v>102</v>
      </c>
      <c r="K201">
        <v>16.99460551282063</v>
      </c>
      <c r="L201">
        <v>17.245878316926209</v>
      </c>
      <c r="M201">
        <v>8.8328794602776153</v>
      </c>
      <c r="N201">
        <f t="shared" si="7"/>
        <v>4.7535901911063645</v>
      </c>
      <c r="O201" t="s">
        <v>260</v>
      </c>
      <c r="P201">
        <v>17.245878316926209</v>
      </c>
      <c r="Q201">
        <v>9.5074776031987192</v>
      </c>
      <c r="R201">
        <v>8.8143304226387738</v>
      </c>
      <c r="S201">
        <v>8.6323059985167419</v>
      </c>
      <c r="T201">
        <v>0.41679049034175336</v>
      </c>
      <c r="U201">
        <v>0.5</v>
      </c>
      <c r="V201">
        <v>8.3209509658246653E-2</v>
      </c>
    </row>
    <row r="202" spans="1:22" x14ac:dyDescent="0.25">
      <c r="A202">
        <v>2016</v>
      </c>
      <c r="B202" t="s">
        <v>100</v>
      </c>
      <c r="C202">
        <f t="shared" si="6"/>
        <v>112</v>
      </c>
      <c r="D202">
        <f>+VLOOKUP(B202,[1]Rådata!$O$2:$R$697,3,)</f>
        <v>1904</v>
      </c>
      <c r="E202" t="str">
        <f>+VLOOKUP(B202,[1]Rådata!$O$2:$Q$697,2,)</f>
        <v>NOK</v>
      </c>
      <c r="F202">
        <v>0.1288515793756187</v>
      </c>
      <c r="G202">
        <v>6.4119764466384427E-2</v>
      </c>
      <c r="H202">
        <v>6.7625571566257606E-2</v>
      </c>
      <c r="I202">
        <v>0.38457074276309711</v>
      </c>
      <c r="J202" t="s">
        <v>102</v>
      </c>
      <c r="K202">
        <v>16.457805284407932</v>
      </c>
      <c r="L202">
        <v>16.511038819125929</v>
      </c>
      <c r="M202">
        <v>8.2443340478560945</v>
      </c>
      <c r="N202">
        <f t="shared" si="7"/>
        <v>4.7184988712950942</v>
      </c>
      <c r="O202" t="s">
        <v>260</v>
      </c>
      <c r="P202">
        <v>16.511038819125929</v>
      </c>
      <c r="Q202">
        <v>9.1116243990370247</v>
      </c>
      <c r="R202">
        <v>8.0551577318196781</v>
      </c>
      <c r="S202">
        <v>8.5389546831977494</v>
      </c>
      <c r="T202">
        <v>0.5640176600441501</v>
      </c>
      <c r="U202">
        <v>0.34768211920529801</v>
      </c>
      <c r="V202">
        <v>8.8300220750551883E-2</v>
      </c>
    </row>
    <row r="203" spans="1:22" x14ac:dyDescent="0.25">
      <c r="A203">
        <v>2015</v>
      </c>
      <c r="B203" t="s">
        <v>100</v>
      </c>
      <c r="C203">
        <f t="shared" si="6"/>
        <v>111</v>
      </c>
      <c r="D203">
        <f>+VLOOKUP(B203,[1]Rådata!$O$2:$R$697,3,)</f>
        <v>1904</v>
      </c>
      <c r="E203" t="str">
        <f>+VLOOKUP(B203,[1]Rådata!$O$2:$Q$697,2,)</f>
        <v>NOK</v>
      </c>
      <c r="F203">
        <v>0.23023630389543187</v>
      </c>
      <c r="G203">
        <v>9.8532326051801469E-2</v>
      </c>
      <c r="H203">
        <v>9.9324418373330239E-2</v>
      </c>
      <c r="I203">
        <v>0.49259894901799511</v>
      </c>
      <c r="J203" t="s">
        <v>102</v>
      </c>
      <c r="K203">
        <v>16.480054818761687</v>
      </c>
      <c r="L203">
        <v>16.488061587047188</v>
      </c>
      <c r="M203">
        <v>8.1964368112350279</v>
      </c>
      <c r="N203">
        <f t="shared" si="7"/>
        <v>4.7095302013123339</v>
      </c>
      <c r="O203" t="s">
        <v>260</v>
      </c>
      <c r="P203">
        <v>16.488061587047188</v>
      </c>
      <c r="Q203">
        <v>9.0395520509959013</v>
      </c>
      <c r="R203">
        <v>8.0391573904732372</v>
      </c>
      <c r="S203">
        <v>8.4510533889116921</v>
      </c>
      <c r="T203">
        <v>0.55516014234875444</v>
      </c>
      <c r="U203">
        <v>0.36773428232502964</v>
      </c>
      <c r="V203">
        <v>7.7105575326215897E-2</v>
      </c>
    </row>
    <row r="204" spans="1:22" x14ac:dyDescent="0.25">
      <c r="A204">
        <v>2021</v>
      </c>
      <c r="B204" t="s">
        <v>182</v>
      </c>
      <c r="C204">
        <f t="shared" si="6"/>
        <v>21</v>
      </c>
      <c r="D204">
        <f>+VLOOKUP(B204,[1]Rådata!$O$2:$R$697,3,)</f>
        <v>2000</v>
      </c>
      <c r="E204" t="str">
        <f>+VLOOKUP(B204,[1]Rådata!$O$2:$Q$697,2,)</f>
        <v>NOK</v>
      </c>
      <c r="F204">
        <v>0.22937657934299333</v>
      </c>
      <c r="G204">
        <v>0.10201729926591931</v>
      </c>
      <c r="H204">
        <v>0.935917515009136</v>
      </c>
      <c r="I204">
        <v>0.73770911300898823</v>
      </c>
      <c r="J204" t="s">
        <v>184</v>
      </c>
      <c r="K204">
        <v>15.851783604242732</v>
      </c>
      <c r="L204">
        <v>18.068168552296875</v>
      </c>
      <c r="M204">
        <v>5.2364419628299492</v>
      </c>
      <c r="N204">
        <f t="shared" si="7"/>
        <v>3.044522437723423</v>
      </c>
      <c r="O204" t="s">
        <v>260</v>
      </c>
      <c r="P204">
        <v>18.068168552296875</v>
      </c>
      <c r="Q204">
        <v>8.9450718943613019</v>
      </c>
      <c r="R204">
        <v>8.1775158238460754</v>
      </c>
      <c r="S204">
        <v>8.2532276455817719</v>
      </c>
      <c r="T204">
        <v>0.500651890482399</v>
      </c>
      <c r="U204">
        <v>0.46414602346805739</v>
      </c>
      <c r="V204">
        <v>3.5202086049543675E-2</v>
      </c>
    </row>
    <row r="205" spans="1:22" x14ac:dyDescent="0.25">
      <c r="A205">
        <v>2022</v>
      </c>
      <c r="B205" t="s">
        <v>182</v>
      </c>
      <c r="C205">
        <f t="shared" si="6"/>
        <v>22</v>
      </c>
      <c r="D205">
        <f>+VLOOKUP(B205,[1]Rådata!$O$2:$R$697,3,)</f>
        <v>2000</v>
      </c>
      <c r="E205" t="str">
        <f>+VLOOKUP(B205,[1]Rådata!$O$2:$Q$697,2,)</f>
        <v>NOK</v>
      </c>
      <c r="F205">
        <v>5.1864075708079344E-3</v>
      </c>
      <c r="G205">
        <v>1.8743458046298776E-3</v>
      </c>
      <c r="H205">
        <v>0.21968616262482168</v>
      </c>
      <c r="I205">
        <v>1.2917185868723269</v>
      </c>
      <c r="J205" t="s">
        <v>184</v>
      </c>
      <c r="K205">
        <v>13.460263166016727</v>
      </c>
      <c r="L205">
        <v>18.224203466034158</v>
      </c>
      <c r="M205">
        <v>5.389071729816501</v>
      </c>
      <c r="N205">
        <f t="shared" si="7"/>
        <v>3.0910424533583161</v>
      </c>
      <c r="O205" t="s">
        <v>260</v>
      </c>
      <c r="P205">
        <v>18.224203466034158</v>
      </c>
      <c r="Q205">
        <v>8.8692575227972874</v>
      </c>
      <c r="R205">
        <v>7.9229859587111955</v>
      </c>
      <c r="S205">
        <v>8.3039999709551964</v>
      </c>
      <c r="T205">
        <v>0.5682137834036568</v>
      </c>
      <c r="U205">
        <v>0.3881856540084388</v>
      </c>
      <c r="V205">
        <v>4.360056258790436E-2</v>
      </c>
    </row>
    <row r="206" spans="1:22" x14ac:dyDescent="0.25">
      <c r="A206">
        <v>2019</v>
      </c>
      <c r="B206" t="s">
        <v>182</v>
      </c>
      <c r="C206">
        <f t="shared" si="6"/>
        <v>19</v>
      </c>
      <c r="D206">
        <f>+VLOOKUP(B206,[1]Rådata!$O$2:$R$697,3,)</f>
        <v>2000</v>
      </c>
      <c r="E206" t="str">
        <f>+VLOOKUP(B206,[1]Rådata!$O$2:$Q$697,2,)</f>
        <v>NOK</v>
      </c>
      <c r="F206">
        <v>0.18905626938413825</v>
      </c>
      <c r="G206">
        <v>8.3405003909304137E-2</v>
      </c>
      <c r="H206">
        <v>0.91704276810659791</v>
      </c>
      <c r="I206">
        <v>0.78015064244572441</v>
      </c>
      <c r="J206" t="s">
        <v>184</v>
      </c>
      <c r="K206">
        <v>15.353022730826785</v>
      </c>
      <c r="L206">
        <v>17.750468534674916</v>
      </c>
      <c r="M206">
        <v>5.1761497325738288</v>
      </c>
      <c r="N206">
        <f t="shared" si="7"/>
        <v>2.9444389791664403</v>
      </c>
      <c r="O206" t="s">
        <v>260</v>
      </c>
      <c r="P206">
        <v>17.750468534674916</v>
      </c>
      <c r="Q206">
        <v>8.8202563659063209</v>
      </c>
      <c r="R206">
        <v>7.2513449833722143</v>
      </c>
      <c r="S206">
        <v>8.0359263698917918</v>
      </c>
      <c r="T206">
        <v>0.45642540620384048</v>
      </c>
      <c r="U206">
        <v>0.20827178729689808</v>
      </c>
      <c r="V206">
        <v>0.33530280649926147</v>
      </c>
    </row>
    <row r="207" spans="1:22" x14ac:dyDescent="0.25">
      <c r="A207">
        <v>2018</v>
      </c>
      <c r="B207" t="s">
        <v>182</v>
      </c>
      <c r="C207">
        <f t="shared" si="6"/>
        <v>18</v>
      </c>
      <c r="D207">
        <f>+VLOOKUP(B207,[1]Rådata!$O$2:$R$697,3,)</f>
        <v>2000</v>
      </c>
      <c r="E207" t="str">
        <f>+VLOOKUP(B207,[1]Rådata!$O$2:$Q$697,2,)</f>
        <v>NOK</v>
      </c>
      <c r="F207">
        <v>0.17009354901578638</v>
      </c>
      <c r="G207">
        <v>7.3172776624955457E-2</v>
      </c>
      <c r="H207">
        <v>0.90160123966942152</v>
      </c>
      <c r="I207">
        <v>0.72812317287078543</v>
      </c>
      <c r="J207" t="s">
        <v>184</v>
      </c>
      <c r="K207">
        <v>15.169281727378605</v>
      </c>
      <c r="L207">
        <v>17.680630617306164</v>
      </c>
      <c r="M207">
        <v>5.0998664278241987</v>
      </c>
      <c r="N207">
        <f t="shared" si="7"/>
        <v>2.8903717578961645</v>
      </c>
      <c r="O207" t="s">
        <v>260</v>
      </c>
      <c r="P207">
        <v>17.680630617306164</v>
      </c>
      <c r="Q207">
        <v>8.746716349694486</v>
      </c>
      <c r="R207">
        <v>7.7579062083517467</v>
      </c>
      <c r="S207">
        <v>8.2133817370345721</v>
      </c>
      <c r="T207">
        <v>0.58664546899841019</v>
      </c>
      <c r="U207">
        <v>0.37201907790143085</v>
      </c>
      <c r="V207">
        <v>4.133545310015898E-2</v>
      </c>
    </row>
    <row r="208" spans="1:22" x14ac:dyDescent="0.25">
      <c r="A208">
        <v>2017</v>
      </c>
      <c r="B208" t="s">
        <v>182</v>
      </c>
      <c r="C208">
        <f t="shared" si="6"/>
        <v>17</v>
      </c>
      <c r="D208">
        <f>+VLOOKUP(B208,[1]Rådata!$O$2:$R$697,3,)</f>
        <v>2000</v>
      </c>
      <c r="E208" t="str">
        <f>+VLOOKUP(B208,[1]Rådata!$O$2:$Q$697,2,)</f>
        <v>NOK</v>
      </c>
      <c r="F208">
        <v>0.29932450689002971</v>
      </c>
      <c r="G208">
        <v>0.1275973278046533</v>
      </c>
      <c r="H208">
        <v>0.94216703521006973</v>
      </c>
      <c r="I208">
        <v>0.74585247230478247</v>
      </c>
      <c r="J208" t="s">
        <v>184</v>
      </c>
      <c r="K208">
        <v>15.586897237384392</v>
      </c>
      <c r="L208">
        <v>17.586200387275778</v>
      </c>
      <c r="M208">
        <v>5.0238805208462765</v>
      </c>
      <c r="N208">
        <f t="shared" si="7"/>
        <v>2.8332133440562162</v>
      </c>
      <c r="O208" t="s">
        <v>260</v>
      </c>
      <c r="P208">
        <v>17.586200387275778</v>
      </c>
      <c r="Q208">
        <v>8.7323045710331826</v>
      </c>
      <c r="R208">
        <v>7.7664168980196555</v>
      </c>
      <c r="S208">
        <v>8.1859074814823245</v>
      </c>
      <c r="T208">
        <v>0.57903225806451608</v>
      </c>
      <c r="U208">
        <v>0.38064516129032255</v>
      </c>
      <c r="V208">
        <v>4.0322580645161289E-2</v>
      </c>
    </row>
    <row r="209" spans="1:22" x14ac:dyDescent="0.25">
      <c r="A209">
        <v>2020</v>
      </c>
      <c r="B209" t="s">
        <v>182</v>
      </c>
      <c r="C209">
        <f t="shared" si="6"/>
        <v>20</v>
      </c>
      <c r="D209">
        <f>+VLOOKUP(B209,[1]Rådata!$O$2:$R$697,3,)</f>
        <v>2000</v>
      </c>
      <c r="E209" t="str">
        <f>+VLOOKUP(B209,[1]Rådata!$O$2:$Q$697,2,)</f>
        <v>NOK</v>
      </c>
      <c r="F209">
        <v>0.29864386792452829</v>
      </c>
      <c r="G209">
        <v>0.13702845741532946</v>
      </c>
      <c r="H209">
        <v>0.94994725120150036</v>
      </c>
      <c r="I209">
        <v>0.71244840801886788</v>
      </c>
      <c r="J209" t="s">
        <v>184</v>
      </c>
      <c r="K209">
        <v>15.959217145890833</v>
      </c>
      <c r="L209">
        <v>17.89543498127507</v>
      </c>
      <c r="M209">
        <v>5.2257466737132017</v>
      </c>
      <c r="N209">
        <f t="shared" si="7"/>
        <v>2.9957322735539909</v>
      </c>
      <c r="O209" t="s">
        <v>260</v>
      </c>
      <c r="P209">
        <v>17.89543498127507</v>
      </c>
      <c r="Q209">
        <v>8.7160440501614023</v>
      </c>
      <c r="R209">
        <v>7.6638772587034705</v>
      </c>
      <c r="S209">
        <v>8.2214789472671921</v>
      </c>
      <c r="T209">
        <v>0.60983606557377046</v>
      </c>
      <c r="U209">
        <v>0.34918032786885245</v>
      </c>
      <c r="V209">
        <v>4.0983606557377046E-2</v>
      </c>
    </row>
    <row r="210" spans="1:22" x14ac:dyDescent="0.25">
      <c r="A210">
        <v>2015</v>
      </c>
      <c r="B210" t="s">
        <v>182</v>
      </c>
      <c r="C210">
        <f t="shared" si="6"/>
        <v>15</v>
      </c>
      <c r="D210">
        <f>+VLOOKUP(B210,[1]Rådata!$O$2:$R$697,3,)</f>
        <v>2000</v>
      </c>
      <c r="E210" t="str">
        <f>+VLOOKUP(B210,[1]Rådata!$O$2:$Q$697,2,)</f>
        <v>NOK</v>
      </c>
      <c r="F210">
        <v>0.27150992765891951</v>
      </c>
      <c r="G210">
        <v>0.10494065855617359</v>
      </c>
      <c r="H210">
        <v>0.85943970767356881</v>
      </c>
      <c r="I210">
        <v>0.93181468370016929</v>
      </c>
      <c r="J210" t="s">
        <v>184</v>
      </c>
      <c r="K210">
        <v>15.227716300868666</v>
      </c>
      <c r="L210">
        <v>17.330601941302493</v>
      </c>
      <c r="M210">
        <v>5.0937502008067623</v>
      </c>
      <c r="N210">
        <f t="shared" si="7"/>
        <v>2.7080502011022101</v>
      </c>
      <c r="O210" t="s">
        <v>260</v>
      </c>
      <c r="P210">
        <v>17.330601941302493</v>
      </c>
      <c r="Q210">
        <v>8.6673358498459567</v>
      </c>
      <c r="R210">
        <v>7.352441100243583</v>
      </c>
      <c r="S210">
        <v>8.258422462458876</v>
      </c>
      <c r="T210">
        <v>0.66437177280550774</v>
      </c>
      <c r="U210">
        <v>0.26850258175559383</v>
      </c>
      <c r="V210">
        <v>6.7125645438898457E-2</v>
      </c>
    </row>
    <row r="211" spans="1:22" x14ac:dyDescent="0.25">
      <c r="A211">
        <v>2016</v>
      </c>
      <c r="B211" t="s">
        <v>182</v>
      </c>
      <c r="C211">
        <f t="shared" si="6"/>
        <v>16</v>
      </c>
      <c r="D211">
        <f>+VLOOKUP(B211,[1]Rådata!$O$2:$R$697,3,)</f>
        <v>2000</v>
      </c>
      <c r="E211" t="str">
        <f>+VLOOKUP(B211,[1]Rådata!$O$2:$Q$697,2,)</f>
        <v>NOK</v>
      </c>
      <c r="F211">
        <v>0.25393700787401574</v>
      </c>
      <c r="G211">
        <v>9.619439444587298E-2</v>
      </c>
      <c r="H211">
        <v>0.90296886314265024</v>
      </c>
      <c r="I211">
        <v>1.0015612272603855</v>
      </c>
      <c r="J211" t="s">
        <v>184</v>
      </c>
      <c r="K211">
        <v>15.236930721059538</v>
      </c>
      <c r="L211">
        <v>17.476247706131929</v>
      </c>
      <c r="M211">
        <v>5.0689042022202315</v>
      </c>
      <c r="N211">
        <f t="shared" si="7"/>
        <v>2.7725887222397811</v>
      </c>
      <c r="O211" t="s">
        <v>260</v>
      </c>
      <c r="P211">
        <v>17.476247706131929</v>
      </c>
      <c r="Q211">
        <v>8.6604273595021457</v>
      </c>
      <c r="R211">
        <v>7.6304612617836272</v>
      </c>
      <c r="S211">
        <v>8.1519098729409052</v>
      </c>
      <c r="T211">
        <v>0.60138648180242638</v>
      </c>
      <c r="U211">
        <v>0.35701906412478335</v>
      </c>
      <c r="V211">
        <v>4.1594454072790298E-2</v>
      </c>
    </row>
    <row r="212" spans="1:22" x14ac:dyDescent="0.25">
      <c r="A212">
        <v>2018</v>
      </c>
      <c r="B212" t="s">
        <v>88</v>
      </c>
      <c r="C212">
        <f t="shared" si="6"/>
        <v>46</v>
      </c>
      <c r="D212">
        <f>+VLOOKUP(B212,[1]Rådata!$O$2:$R$697,3,)</f>
        <v>1972</v>
      </c>
      <c r="E212" t="str">
        <f>+VLOOKUP(B212,[1]Rådata!$O$2:$Q$697,2,)</f>
        <v xml:space="preserve">USD </v>
      </c>
      <c r="F212">
        <v>0.41875727251570866</v>
      </c>
      <c r="G212">
        <v>0.15993529349024069</v>
      </c>
      <c r="H212">
        <v>0.22906244032843232</v>
      </c>
      <c r="I212">
        <v>0.54140097742611126</v>
      </c>
      <c r="J212" t="s">
        <v>72</v>
      </c>
      <c r="K212">
        <v>18.179309574363835</v>
      </c>
      <c r="L212">
        <v>18.538534888191585</v>
      </c>
      <c r="M212">
        <v>9.9293989343206288</v>
      </c>
      <c r="N212">
        <f t="shared" si="7"/>
        <v>3.8286413964890951</v>
      </c>
      <c r="O212" t="s">
        <v>259</v>
      </c>
      <c r="P212">
        <v>20.700834401736508</v>
      </c>
      <c r="Q212">
        <v>9.9734628985701992</v>
      </c>
      <c r="R212">
        <v>8.4740343226978361</v>
      </c>
      <c r="S212">
        <v>9.4381641140914532</v>
      </c>
      <c r="T212">
        <v>0.5854943273905997</v>
      </c>
      <c r="U212">
        <v>0.22325769854132904</v>
      </c>
      <c r="V212">
        <v>0.19124797406807131</v>
      </c>
    </row>
    <row r="213" spans="1:22" x14ac:dyDescent="0.25">
      <c r="A213">
        <v>2022</v>
      </c>
      <c r="B213" t="s">
        <v>88</v>
      </c>
      <c r="C213">
        <f t="shared" si="6"/>
        <v>50</v>
      </c>
      <c r="D213">
        <f>+VLOOKUP(B213,[1]Rådata!$O$2:$R$697,3,)</f>
        <v>1972</v>
      </c>
      <c r="E213" t="str">
        <f>+VLOOKUP(B213,[1]Rådata!$O$2:$Q$697,2,)</f>
        <v xml:space="preserve">USD </v>
      </c>
      <c r="F213">
        <v>1.3564866266577758</v>
      </c>
      <c r="G213">
        <v>0.46344473202928727</v>
      </c>
      <c r="H213">
        <v>0.49149016133795065</v>
      </c>
      <c r="I213">
        <v>0.49177595021115805</v>
      </c>
      <c r="J213" t="s">
        <v>72</v>
      </c>
      <c r="K213">
        <v>18.819483709186979</v>
      </c>
      <c r="L213">
        <v>18.878238493551709</v>
      </c>
      <c r="M213">
        <v>9.9958844018020958</v>
      </c>
      <c r="N213">
        <f t="shared" si="7"/>
        <v>3.912023005428146</v>
      </c>
      <c r="O213" t="s">
        <v>259</v>
      </c>
      <c r="P213">
        <v>21.171439695235414</v>
      </c>
      <c r="Q213">
        <v>9.9158651530072994</v>
      </c>
      <c r="R213">
        <v>8.8612791130956801</v>
      </c>
      <c r="S213">
        <v>9.4663929441703036</v>
      </c>
      <c r="T213">
        <v>0.6379647749510764</v>
      </c>
      <c r="U213">
        <v>0.34833659491193741</v>
      </c>
      <c r="V213">
        <v>1.3698630136986302E-2</v>
      </c>
    </row>
    <row r="214" spans="1:22" x14ac:dyDescent="0.25">
      <c r="A214">
        <v>2021</v>
      </c>
      <c r="B214" t="s">
        <v>88</v>
      </c>
      <c r="C214">
        <f t="shared" si="6"/>
        <v>49</v>
      </c>
      <c r="D214">
        <f>+VLOOKUP(B214,[1]Rådata!$O$2:$R$697,3,)</f>
        <v>1972</v>
      </c>
      <c r="E214" t="str">
        <f>+VLOOKUP(B214,[1]Rådata!$O$2:$Q$697,2,)</f>
        <v xml:space="preserve">USD </v>
      </c>
      <c r="F214">
        <v>0.82509612919764164</v>
      </c>
      <c r="G214">
        <v>0.2187805872756933</v>
      </c>
      <c r="H214">
        <v>0.36269494275669339</v>
      </c>
      <c r="I214">
        <v>0.76526531658549091</v>
      </c>
      <c r="J214" t="s">
        <v>72</v>
      </c>
      <c r="K214">
        <v>18.301266378400634</v>
      </c>
      <c r="L214">
        <v>18.80675913826034</v>
      </c>
      <c r="M214">
        <v>9.9582597883831081</v>
      </c>
      <c r="N214">
        <f t="shared" si="7"/>
        <v>3.8918202981106265</v>
      </c>
      <c r="O214" t="s">
        <v>259</v>
      </c>
      <c r="P214">
        <v>20.985627375256339</v>
      </c>
      <c r="Q214">
        <v>9.8073858635710565</v>
      </c>
      <c r="R214">
        <v>8.6650290259400897</v>
      </c>
      <c r="S214">
        <v>9.4014342558181703</v>
      </c>
      <c r="T214">
        <v>0.66634241245136194</v>
      </c>
      <c r="U214">
        <v>0.31906614785992221</v>
      </c>
      <c r="V214">
        <v>1.4591439688715954E-2</v>
      </c>
    </row>
    <row r="215" spans="1:22" x14ac:dyDescent="0.25">
      <c r="A215">
        <v>2019</v>
      </c>
      <c r="B215" t="s">
        <v>88</v>
      </c>
      <c r="C215">
        <f t="shared" si="6"/>
        <v>47</v>
      </c>
      <c r="D215">
        <f>+VLOOKUP(B215,[1]Rådata!$O$2:$R$697,3,)</f>
        <v>1972</v>
      </c>
      <c r="E215" t="str">
        <f>+VLOOKUP(B215,[1]Rådata!$O$2:$Q$697,2,)</f>
        <v xml:space="preserve">USD </v>
      </c>
      <c r="F215">
        <v>0.26043413792265246</v>
      </c>
      <c r="G215">
        <v>9.0748159880741641E-2</v>
      </c>
      <c r="H215">
        <v>0.1703040803675033</v>
      </c>
      <c r="I215">
        <v>0.60635892948297232</v>
      </c>
      <c r="J215" t="s">
        <v>72</v>
      </c>
      <c r="K215">
        <v>17.957231587143927</v>
      </c>
      <c r="L215">
        <v>18.586728938262031</v>
      </c>
      <c r="M215">
        <v>9.971706791513272</v>
      </c>
      <c r="N215">
        <f t="shared" si="7"/>
        <v>3.8501476017100584</v>
      </c>
      <c r="O215" t="s">
        <v>259</v>
      </c>
      <c r="P215">
        <v>20.763478662408865</v>
      </c>
      <c r="Q215">
        <v>9.648112812333931</v>
      </c>
      <c r="R215">
        <v>7.818656795084947</v>
      </c>
      <c r="S215">
        <v>9.418832083403796</v>
      </c>
      <c r="T215">
        <v>0.79510529311326117</v>
      </c>
      <c r="U215">
        <v>0.16050085372794534</v>
      </c>
      <c r="V215">
        <v>4.4393853158793399E-2</v>
      </c>
    </row>
    <row r="216" spans="1:22" x14ac:dyDescent="0.25">
      <c r="A216">
        <v>2017</v>
      </c>
      <c r="B216" t="s">
        <v>88</v>
      </c>
      <c r="C216">
        <f t="shared" si="6"/>
        <v>45</v>
      </c>
      <c r="D216">
        <f>+VLOOKUP(B216,[1]Rådata!$O$2:$R$697,3,)</f>
        <v>1972</v>
      </c>
      <c r="E216" t="str">
        <f>+VLOOKUP(B216,[1]Rådata!$O$2:$Q$697,2,)</f>
        <v xml:space="preserve">USD </v>
      </c>
      <c r="F216">
        <v>0.30167331476882164</v>
      </c>
      <c r="G216">
        <v>0.10823582358235824</v>
      </c>
      <c r="H216">
        <v>0.19722491020321137</v>
      </c>
      <c r="I216">
        <v>0.60668322420410925</v>
      </c>
      <c r="J216" t="s">
        <v>72</v>
      </c>
      <c r="K216">
        <v>17.925908899258435</v>
      </c>
      <c r="L216">
        <v>18.525941254609858</v>
      </c>
      <c r="M216">
        <v>9.915663128466262</v>
      </c>
      <c r="N216">
        <f t="shared" si="7"/>
        <v>3.8066624897703196</v>
      </c>
      <c r="O216" t="s">
        <v>259</v>
      </c>
      <c r="P216">
        <v>20.635075084767188</v>
      </c>
      <c r="Q216">
        <v>9.611320316760251</v>
      </c>
      <c r="R216">
        <v>8.4547701909859239</v>
      </c>
      <c r="S216">
        <v>9.1941981241098745</v>
      </c>
      <c r="T216">
        <v>0.65894039735099341</v>
      </c>
      <c r="U216">
        <v>0.31456953642384106</v>
      </c>
      <c r="V216">
        <v>2.6490066225165563E-2</v>
      </c>
    </row>
    <row r="217" spans="1:22" x14ac:dyDescent="0.25">
      <c r="A217">
        <v>2015</v>
      </c>
      <c r="B217" t="s">
        <v>88</v>
      </c>
      <c r="C217">
        <f t="shared" si="6"/>
        <v>43</v>
      </c>
      <c r="D217">
        <f>+VLOOKUP(B217,[1]Rådata!$O$2:$R$697,3,)</f>
        <v>1972</v>
      </c>
      <c r="E217" t="str">
        <f>+VLOOKUP(B217,[1]Rådata!$O$2:$Q$697,2,)</f>
        <v xml:space="preserve">USD </v>
      </c>
      <c r="F217">
        <v>0.12799548914575698</v>
      </c>
      <c r="G217">
        <v>4.6963897796627706E-2</v>
      </c>
      <c r="H217">
        <v>9.757145927358693E-2</v>
      </c>
      <c r="I217">
        <v>0.74429095009867496</v>
      </c>
      <c r="J217" t="s">
        <v>72</v>
      </c>
      <c r="K217">
        <v>19.958192916814877</v>
      </c>
      <c r="L217">
        <v>20.689398767434835</v>
      </c>
      <c r="M217">
        <v>9.9795685769414639</v>
      </c>
      <c r="N217">
        <f t="shared" si="7"/>
        <v>3.7612001156935624</v>
      </c>
      <c r="O217" t="s">
        <v>259</v>
      </c>
      <c r="P217">
        <v>22.863991385353604</v>
      </c>
      <c r="Q217">
        <v>9.4305369371893395</v>
      </c>
      <c r="R217">
        <v>8.0336679769810058</v>
      </c>
      <c r="S217">
        <v>9.1060644235182213</v>
      </c>
      <c r="T217">
        <v>0.7229085774797035</v>
      </c>
      <c r="U217">
        <v>0.247370278856336</v>
      </c>
      <c r="V217">
        <v>2.9721143663960465E-2</v>
      </c>
    </row>
    <row r="218" spans="1:22" x14ac:dyDescent="0.25">
      <c r="A218">
        <v>2016</v>
      </c>
      <c r="B218" t="s">
        <v>88</v>
      </c>
      <c r="C218">
        <f t="shared" si="6"/>
        <v>44</v>
      </c>
      <c r="D218">
        <f>+VLOOKUP(B218,[1]Rådata!$O$2:$R$697,3,)</f>
        <v>1972</v>
      </c>
      <c r="E218" t="str">
        <f>+VLOOKUP(B218,[1]Rådata!$O$2:$Q$697,2,)</f>
        <v xml:space="preserve">USD </v>
      </c>
      <c r="F218">
        <v>2.2097399635036496E-2</v>
      </c>
      <c r="G218">
        <v>7.4141394814885679E-3</v>
      </c>
      <c r="H218">
        <v>1.6962878655226755E-2</v>
      </c>
      <c r="I218">
        <v>0.79832915145985406</v>
      </c>
      <c r="J218" t="s">
        <v>72</v>
      </c>
      <c r="K218">
        <v>17.637346239326835</v>
      </c>
      <c r="L218">
        <v>18.46498466950889</v>
      </c>
      <c r="M218">
        <v>9.9300807968056493</v>
      </c>
      <c r="N218">
        <f t="shared" si="7"/>
        <v>3.784189633918261</v>
      </c>
      <c r="O218" t="s">
        <v>259</v>
      </c>
      <c r="P218">
        <v>20.62203519051571</v>
      </c>
      <c r="Q218">
        <v>9.3700821808416883</v>
      </c>
      <c r="R218">
        <v>7.6583087315515455</v>
      </c>
      <c r="S218">
        <v>9.1371264615685828</v>
      </c>
      <c r="T218">
        <v>0.79218865143699335</v>
      </c>
      <c r="U218">
        <v>0.18054532056005895</v>
      </c>
      <c r="V218">
        <v>2.7266028002947678E-2</v>
      </c>
    </row>
    <row r="219" spans="1:22" x14ac:dyDescent="0.25">
      <c r="A219">
        <v>2020</v>
      </c>
      <c r="B219" t="s">
        <v>88</v>
      </c>
      <c r="C219">
        <f t="shared" si="6"/>
        <v>48</v>
      </c>
      <c r="D219">
        <f>+VLOOKUP(B219,[1]Rådata!$O$2:$R$697,3,)</f>
        <v>1972</v>
      </c>
      <c r="E219" t="str">
        <f>+VLOOKUP(B219,[1]Rådata!$O$2:$Q$697,2,)</f>
        <v xml:space="preserve">USD </v>
      </c>
      <c r="F219">
        <v>5.1191214241431228E-2</v>
      </c>
      <c r="G219">
        <v>1.4216377529269013E-2</v>
      </c>
      <c r="H219">
        <v>3.7899154153825977E-2</v>
      </c>
      <c r="I219">
        <v>0.95468367136067078</v>
      </c>
      <c r="J219" t="s">
        <v>72</v>
      </c>
      <c r="K219">
        <v>17.638767921306432</v>
      </c>
      <c r="L219">
        <v>18.619302068159772</v>
      </c>
      <c r="M219">
        <v>9.9638768525489123</v>
      </c>
      <c r="N219">
        <f t="shared" si="7"/>
        <v>3.8712010109078911</v>
      </c>
      <c r="O219" t="s">
        <v>259</v>
      </c>
      <c r="P219">
        <v>20.76377029305668</v>
      </c>
      <c r="Q219">
        <v>8.846428590899448</v>
      </c>
      <c r="R219">
        <v>6.9964984888165258</v>
      </c>
      <c r="S219">
        <v>8.63670805991738</v>
      </c>
      <c r="T219">
        <v>0.81081081081081074</v>
      </c>
      <c r="U219">
        <v>0.15724815724815722</v>
      </c>
      <c r="V219">
        <v>3.1941031941031935E-2</v>
      </c>
    </row>
    <row r="220" spans="1:22" x14ac:dyDescent="0.25">
      <c r="A220">
        <v>2018</v>
      </c>
      <c r="B220" t="s">
        <v>251</v>
      </c>
      <c r="C220">
        <f t="shared" si="6"/>
        <v>18</v>
      </c>
      <c r="D220">
        <f>+VLOOKUP(B220,[1]Rådata!$O$2:$R$697,3,)</f>
        <v>2000</v>
      </c>
      <c r="E220" t="str">
        <f>+VLOOKUP(B220,[1]Rådata!$O$2:$Q$697,2,)</f>
        <v xml:space="preserve">NOK </v>
      </c>
      <c r="F220">
        <v>-0.71748549433046371</v>
      </c>
      <c r="G220">
        <v>-6.5995095551288283E-2</v>
      </c>
      <c r="H220">
        <v>-6.3864512968477241E-2</v>
      </c>
      <c r="I220">
        <v>4.3711365618718953E-2</v>
      </c>
      <c r="J220" t="s">
        <v>47</v>
      </c>
      <c r="K220">
        <v>14.678374774383451</v>
      </c>
      <c r="L220">
        <v>14.645558199459227</v>
      </c>
      <c r="M220">
        <v>6.6957989170584913</v>
      </c>
      <c r="N220">
        <f t="shared" si="7"/>
        <v>2.8903717578961645</v>
      </c>
      <c r="O220" t="s">
        <v>260</v>
      </c>
      <c r="P220">
        <v>14.645558199459227</v>
      </c>
      <c r="Q220">
        <v>7.9120568881790057</v>
      </c>
      <c r="R220">
        <v>0</v>
      </c>
      <c r="S220">
        <v>7.6009024595420822</v>
      </c>
      <c r="T220">
        <v>0.73260073260073255</v>
      </c>
      <c r="U220">
        <v>0</v>
      </c>
      <c r="V220">
        <v>0.26739926739926739</v>
      </c>
    </row>
    <row r="221" spans="1:22" x14ac:dyDescent="0.25">
      <c r="A221">
        <v>2017</v>
      </c>
      <c r="B221" t="s">
        <v>251</v>
      </c>
      <c r="C221">
        <f t="shared" si="6"/>
        <v>17</v>
      </c>
      <c r="D221">
        <f>+VLOOKUP(B221,[1]Rådata!$O$2:$R$697,3,)</f>
        <v>2000</v>
      </c>
      <c r="E221" t="str">
        <f>+VLOOKUP(B221,[1]Rådata!$O$2:$Q$697,2,)</f>
        <v xml:space="preserve">NOK </v>
      </c>
      <c r="F221">
        <v>-7.1292543452964152E-2</v>
      </c>
      <c r="G221">
        <v>-2.029505257152172E-2</v>
      </c>
      <c r="H221">
        <v>-2.064178842261934E-2</v>
      </c>
      <c r="I221">
        <v>0.45932088080084266</v>
      </c>
      <c r="J221" t="s">
        <v>47</v>
      </c>
      <c r="K221">
        <v>14.08923847243366</v>
      </c>
      <c r="L221">
        <v>14.106178917020326</v>
      </c>
      <c r="M221">
        <v>6.7117403950561796</v>
      </c>
      <c r="N221">
        <f t="shared" si="7"/>
        <v>2.8332133440562162</v>
      </c>
      <c r="O221" t="s">
        <v>260</v>
      </c>
      <c r="P221">
        <v>14.106178917020326</v>
      </c>
      <c r="Q221">
        <v>7.8935720735049024</v>
      </c>
      <c r="R221">
        <v>0</v>
      </c>
      <c r="S221">
        <v>7.5755846515577927</v>
      </c>
      <c r="T221">
        <v>0.72761194029850751</v>
      </c>
      <c r="U221">
        <v>0</v>
      </c>
      <c r="V221">
        <v>0.27238805970149255</v>
      </c>
    </row>
    <row r="222" spans="1:22" x14ac:dyDescent="0.25">
      <c r="A222">
        <v>2022</v>
      </c>
      <c r="B222" t="s">
        <v>251</v>
      </c>
      <c r="C222">
        <f t="shared" si="6"/>
        <v>22</v>
      </c>
      <c r="D222">
        <f>+VLOOKUP(B222,[1]Rådata!$O$2:$R$697,3,)</f>
        <v>2000</v>
      </c>
      <c r="E222" t="str">
        <f>+VLOOKUP(B222,[1]Rådata!$O$2:$Q$697,2,)</f>
        <v xml:space="preserve">NOK </v>
      </c>
      <c r="F222">
        <v>-6.2192913985146508E-2</v>
      </c>
      <c r="G222">
        <v>-2.6955244916236881E-2</v>
      </c>
      <c r="H222">
        <v>-4.2069885700138691E-2</v>
      </c>
      <c r="I222">
        <v>0.66062076314417206</v>
      </c>
      <c r="J222" t="s">
        <v>47</v>
      </c>
      <c r="K222">
        <v>13.031192817538075</v>
      </c>
      <c r="L222">
        <v>13.476347103262091</v>
      </c>
      <c r="M222">
        <v>6.0402547112774139</v>
      </c>
      <c r="N222">
        <f t="shared" si="7"/>
        <v>3.0910424533583161</v>
      </c>
      <c r="O222" t="s">
        <v>260</v>
      </c>
      <c r="P222">
        <v>13.476347103262091</v>
      </c>
      <c r="Q222">
        <v>7.7956465363345941</v>
      </c>
      <c r="R222">
        <v>0</v>
      </c>
      <c r="S222">
        <v>7.6870801557831347</v>
      </c>
      <c r="T222">
        <v>0.89711934156378603</v>
      </c>
      <c r="U222">
        <v>0</v>
      </c>
      <c r="V222">
        <v>0.102880658436214</v>
      </c>
    </row>
    <row r="223" spans="1:22" x14ac:dyDescent="0.25">
      <c r="A223">
        <v>2020</v>
      </c>
      <c r="B223" t="s">
        <v>251</v>
      </c>
      <c r="C223">
        <f t="shared" si="6"/>
        <v>20</v>
      </c>
      <c r="D223">
        <f>+VLOOKUP(B223,[1]Rådata!$O$2:$R$697,3,)</f>
        <v>2000</v>
      </c>
      <c r="E223" t="str">
        <f>+VLOOKUP(B223,[1]Rådata!$O$2:$Q$697,2,)</f>
        <v xml:space="preserve">NOK </v>
      </c>
      <c r="F223">
        <v>-0.9504631391955336</v>
      </c>
      <c r="G223">
        <v>3.8854279593541062E-2</v>
      </c>
      <c r="H223">
        <v>3.22511478594531E-2</v>
      </c>
      <c r="I223">
        <v>-0.62224337013069408</v>
      </c>
      <c r="J223" t="s">
        <v>47</v>
      </c>
      <c r="K223">
        <v>14.658190916938585</v>
      </c>
      <c r="L223">
        <v>14.471926324493408</v>
      </c>
      <c r="M223">
        <v>6.1944053911046719</v>
      </c>
      <c r="N223">
        <f t="shared" si="7"/>
        <v>2.9957322735539909</v>
      </c>
      <c r="O223" t="s">
        <v>260</v>
      </c>
      <c r="P223">
        <v>14.471926324493408</v>
      </c>
      <c r="Q223">
        <v>7.7406644019172415</v>
      </c>
      <c r="R223">
        <v>0</v>
      </c>
      <c r="S223">
        <v>7.6157910720358331</v>
      </c>
      <c r="T223">
        <v>0.88260869565217392</v>
      </c>
      <c r="U223">
        <v>0</v>
      </c>
      <c r="V223">
        <v>0.11739130434782609</v>
      </c>
    </row>
    <row r="224" spans="1:22" x14ac:dyDescent="0.25">
      <c r="A224">
        <v>2021</v>
      </c>
      <c r="B224" t="s">
        <v>251</v>
      </c>
      <c r="C224">
        <f t="shared" si="6"/>
        <v>21</v>
      </c>
      <c r="D224">
        <f>+VLOOKUP(B224,[1]Rådata!$O$2:$R$697,3,)</f>
        <v>2000</v>
      </c>
      <c r="E224" t="str">
        <f>+VLOOKUP(B224,[1]Rådata!$O$2:$Q$697,2,)</f>
        <v xml:space="preserve">NOK </v>
      </c>
      <c r="F224">
        <v>0.17288029736781135</v>
      </c>
      <c r="G224">
        <v>0.10503767083463392</v>
      </c>
      <c r="H224">
        <v>5.7023368217496422E-2</v>
      </c>
      <c r="I224">
        <v>0.12258027688515949</v>
      </c>
      <c r="J224" t="s">
        <v>47</v>
      </c>
      <c r="K224">
        <v>13.713359331468974</v>
      </c>
      <c r="L224">
        <v>13.102501428348649</v>
      </c>
      <c r="M224">
        <v>5.0562458053483077</v>
      </c>
      <c r="N224">
        <f t="shared" si="7"/>
        <v>3.044522437723423</v>
      </c>
      <c r="O224" t="s">
        <v>260</v>
      </c>
      <c r="P224">
        <v>13.102501428348649</v>
      </c>
      <c r="Q224">
        <v>7.6732231211217083</v>
      </c>
      <c r="R224">
        <v>0</v>
      </c>
      <c r="S224">
        <v>7.5600804650218274</v>
      </c>
      <c r="T224">
        <v>0.89302325581395348</v>
      </c>
      <c r="U224">
        <v>0</v>
      </c>
      <c r="V224">
        <v>0.10697674418604651</v>
      </c>
    </row>
    <row r="225" spans="1:22" x14ac:dyDescent="0.25">
      <c r="A225">
        <v>2015</v>
      </c>
      <c r="B225" t="s">
        <v>251</v>
      </c>
      <c r="C225">
        <f t="shared" si="6"/>
        <v>15</v>
      </c>
      <c r="D225">
        <f>+VLOOKUP(B225,[1]Rådata!$O$2:$R$697,3,)</f>
        <v>2000</v>
      </c>
      <c r="E225" t="str">
        <f>+VLOOKUP(B225,[1]Rådata!$O$2:$Q$697,2,)</f>
        <v xml:space="preserve">NOK </v>
      </c>
      <c r="F225">
        <v>-0.13466919837019736</v>
      </c>
      <c r="G225">
        <v>-4.528781553459546E-2</v>
      </c>
      <c r="H225">
        <v>-3.4544766338886763E-2</v>
      </c>
      <c r="I225">
        <v>0.50684734226519523</v>
      </c>
      <c r="J225" t="s">
        <v>47</v>
      </c>
      <c r="K225">
        <v>14.380548192518033</v>
      </c>
      <c r="L225">
        <v>14.109766226909491</v>
      </c>
      <c r="M225">
        <v>6.620073206530356</v>
      </c>
      <c r="N225">
        <f t="shared" si="7"/>
        <v>2.7080502011022101</v>
      </c>
      <c r="O225" t="s">
        <v>260</v>
      </c>
      <c r="P225">
        <v>14.109766226909491</v>
      </c>
      <c r="Q225">
        <v>7.6108527903952501</v>
      </c>
      <c r="R225">
        <v>0</v>
      </c>
      <c r="S225">
        <v>7.5010821242598711</v>
      </c>
      <c r="T225">
        <v>0.89603960396039606</v>
      </c>
      <c r="U225">
        <v>0</v>
      </c>
      <c r="V225">
        <v>0.10396039603960396</v>
      </c>
    </row>
    <row r="226" spans="1:22" x14ac:dyDescent="0.25">
      <c r="A226">
        <v>2016</v>
      </c>
      <c r="B226" t="s">
        <v>251</v>
      </c>
      <c r="C226">
        <f t="shared" si="6"/>
        <v>16</v>
      </c>
      <c r="D226">
        <f>+VLOOKUP(B226,[1]Rådata!$O$2:$R$697,3,)</f>
        <v>2000</v>
      </c>
      <c r="E226" t="str">
        <f>+VLOOKUP(B226,[1]Rådata!$O$2:$Q$697,2,)</f>
        <v xml:space="preserve">NOK </v>
      </c>
      <c r="F226">
        <v>0.24012138340012509</v>
      </c>
      <c r="G226">
        <v>7.7641963721942625E-2</v>
      </c>
      <c r="H226">
        <v>5.1959965092014421E-2</v>
      </c>
      <c r="I226">
        <v>0.39108156315874815</v>
      </c>
      <c r="J226" t="s">
        <v>47</v>
      </c>
      <c r="K226">
        <v>14.506134056716473</v>
      </c>
      <c r="L226">
        <v>14.104499526055802</v>
      </c>
      <c r="M226">
        <v>6.5308776277258849</v>
      </c>
      <c r="N226">
        <f t="shared" si="7"/>
        <v>2.7725887222397811</v>
      </c>
      <c r="O226" t="s">
        <v>260</v>
      </c>
      <c r="P226">
        <v>14.104499526055802</v>
      </c>
      <c r="Q226">
        <v>7.5908521236885811</v>
      </c>
      <c r="R226">
        <v>0</v>
      </c>
      <c r="S226">
        <v>7.5229409180723703</v>
      </c>
      <c r="T226">
        <v>0.93434343434343436</v>
      </c>
      <c r="U226">
        <v>0</v>
      </c>
      <c r="V226">
        <v>6.5656565656565663E-2</v>
      </c>
    </row>
    <row r="227" spans="1:22" x14ac:dyDescent="0.25">
      <c r="A227">
        <v>2019</v>
      </c>
      <c r="B227" t="s">
        <v>251</v>
      </c>
      <c r="C227">
        <f t="shared" si="6"/>
        <v>19</v>
      </c>
      <c r="D227">
        <f>+VLOOKUP(B227,[1]Rådata!$O$2:$R$697,3,)</f>
        <v>2000</v>
      </c>
      <c r="E227" t="str">
        <f>+VLOOKUP(B227,[1]Rådata!$O$2:$Q$697,2,)</f>
        <v xml:space="preserve">NOK </v>
      </c>
      <c r="F227">
        <v>1.3285143051982269</v>
      </c>
      <c r="G227">
        <v>-0.12172672266692719</v>
      </c>
      <c r="H227">
        <v>-9.5829869516007637E-2</v>
      </c>
      <c r="I227">
        <v>-0.39999380056414863</v>
      </c>
      <c r="J227" t="s">
        <v>47</v>
      </c>
      <c r="K227">
        <v>14.62029436811201</v>
      </c>
      <c r="L227">
        <v>14.381090240757688</v>
      </c>
      <c r="M227">
        <v>6.2653012127377101</v>
      </c>
      <c r="N227">
        <f t="shared" si="7"/>
        <v>2.9444389791664403</v>
      </c>
      <c r="O227" t="s">
        <v>260</v>
      </c>
      <c r="P227">
        <v>14.381090240757688</v>
      </c>
      <c r="Q227">
        <v>7.3588308983423536</v>
      </c>
      <c r="R227">
        <v>0</v>
      </c>
      <c r="S227">
        <v>7.1388669999455239</v>
      </c>
      <c r="T227">
        <v>0.80254777070063699</v>
      </c>
      <c r="U227">
        <v>0</v>
      </c>
      <c r="V227">
        <v>0.19745222929936307</v>
      </c>
    </row>
    <row r="228" spans="1:22" x14ac:dyDescent="0.25">
      <c r="A228">
        <v>2016</v>
      </c>
      <c r="B228" t="s">
        <v>176</v>
      </c>
      <c r="C228">
        <f t="shared" si="6"/>
        <v>24</v>
      </c>
      <c r="D228">
        <f>+VLOOKUP(B228,[1]Rådata!$O$2:$R$697,3,)</f>
        <v>1992</v>
      </c>
      <c r="E228" t="str">
        <f>+VLOOKUP(B228,[1]Rådata!$O$2:$Q$697,2,)</f>
        <v xml:space="preserve">NOK </v>
      </c>
      <c r="F228">
        <v>0.34535686606898264</v>
      </c>
      <c r="G228">
        <v>0.13298825394170632</v>
      </c>
      <c r="H228">
        <v>0.11845862718032377</v>
      </c>
      <c r="I228">
        <v>0.96400198551603511</v>
      </c>
      <c r="J228" t="s">
        <v>64</v>
      </c>
      <c r="K228">
        <v>15.421065943134149</v>
      </c>
      <c r="L228">
        <v>15.305368896933912</v>
      </c>
      <c r="M228">
        <v>7.3178761986264957</v>
      </c>
      <c r="N228">
        <f t="shared" si="7"/>
        <v>3.1780538303479458</v>
      </c>
      <c r="O228" t="s">
        <v>262</v>
      </c>
      <c r="P228">
        <v>15.305368896933912</v>
      </c>
      <c r="Q228">
        <v>8.9605961388647941</v>
      </c>
      <c r="R228">
        <v>8.0646364757742219</v>
      </c>
      <c r="S228">
        <v>8.3686931830977933</v>
      </c>
      <c r="T228">
        <v>0.55327342747111685</v>
      </c>
      <c r="U228">
        <v>0.40821566110397944</v>
      </c>
      <c r="V228">
        <v>3.8510911424903725E-2</v>
      </c>
    </row>
    <row r="229" spans="1:22" x14ac:dyDescent="0.25">
      <c r="A229">
        <v>2015</v>
      </c>
      <c r="B229" t="s">
        <v>176</v>
      </c>
      <c r="C229">
        <f t="shared" si="6"/>
        <v>23</v>
      </c>
      <c r="D229">
        <f>+VLOOKUP(B229,[1]Rådata!$O$2:$R$697,3,)</f>
        <v>1992</v>
      </c>
      <c r="E229" t="str">
        <f>+VLOOKUP(B229,[1]Rådata!$O$2:$Q$697,2,)</f>
        <v xml:space="preserve">NOK </v>
      </c>
      <c r="F229">
        <v>0.36805897673943894</v>
      </c>
      <c r="G229">
        <v>0.13741227713427526</v>
      </c>
      <c r="H229">
        <v>0.12430343006283162</v>
      </c>
      <c r="I229">
        <v>1.0784563880018345</v>
      </c>
      <c r="J229" t="s">
        <v>64</v>
      </c>
      <c r="K229">
        <v>15.325293425322387</v>
      </c>
      <c r="L229">
        <v>15.225033289463235</v>
      </c>
      <c r="M229">
        <v>7.2384968408943653</v>
      </c>
      <c r="N229">
        <f t="shared" si="7"/>
        <v>3.1354942159291497</v>
      </c>
      <c r="O229" t="s">
        <v>262</v>
      </c>
      <c r="P229">
        <v>15.225033289463235</v>
      </c>
      <c r="Q229">
        <v>8.8720665134083418</v>
      </c>
      <c r="R229">
        <v>8.0063675676502459</v>
      </c>
      <c r="S229">
        <v>8.2480057016006203</v>
      </c>
      <c r="T229">
        <v>0.53576437587657788</v>
      </c>
      <c r="U229">
        <v>0.42075736325385693</v>
      </c>
      <c r="V229">
        <v>4.3478260869565216E-2</v>
      </c>
    </row>
    <row r="230" spans="1:22" x14ac:dyDescent="0.25">
      <c r="A230">
        <v>2022</v>
      </c>
      <c r="B230" t="s">
        <v>176</v>
      </c>
      <c r="C230">
        <f t="shared" si="6"/>
        <v>30</v>
      </c>
      <c r="D230">
        <f>+VLOOKUP(B230,[1]Rådata!$O$2:$R$697,3,)</f>
        <v>1992</v>
      </c>
      <c r="E230" t="str">
        <f>+VLOOKUP(B230,[1]Rådata!$O$2:$Q$697,2,)</f>
        <v xml:space="preserve">NOK </v>
      </c>
      <c r="F230">
        <v>0.48652112246459317</v>
      </c>
      <c r="G230">
        <v>0.15613181899776007</v>
      </c>
      <c r="H230">
        <v>0.16131397178016818</v>
      </c>
      <c r="I230">
        <v>1.0472420226034538</v>
      </c>
      <c r="J230" t="s">
        <v>64</v>
      </c>
      <c r="K230">
        <v>16.004803540982429</v>
      </c>
      <c r="L230">
        <v>16.037455498183331</v>
      </c>
      <c r="M230">
        <v>7.664815785285735</v>
      </c>
      <c r="N230">
        <f t="shared" si="7"/>
        <v>3.4011973816621555</v>
      </c>
      <c r="O230" t="s">
        <v>262</v>
      </c>
      <c r="P230">
        <v>16.037455498183331</v>
      </c>
      <c r="Q230">
        <v>8.7640532693477624</v>
      </c>
      <c r="R230">
        <v>7.7142311448490855</v>
      </c>
      <c r="S230">
        <v>8.2915465098839096</v>
      </c>
      <c r="T230">
        <v>0.62343749999999998</v>
      </c>
      <c r="U230">
        <v>0.35</v>
      </c>
      <c r="V230">
        <v>2.6562499999999999E-2</v>
      </c>
    </row>
    <row r="231" spans="1:22" x14ac:dyDescent="0.25">
      <c r="A231">
        <v>2017</v>
      </c>
      <c r="B231" t="s">
        <v>176</v>
      </c>
      <c r="C231">
        <f t="shared" si="6"/>
        <v>25</v>
      </c>
      <c r="D231">
        <f>+VLOOKUP(B231,[1]Rådata!$O$2:$R$697,3,)</f>
        <v>1992</v>
      </c>
      <c r="E231" t="str">
        <f>+VLOOKUP(B231,[1]Rådata!$O$2:$Q$697,2,)</f>
        <v xml:space="preserve">NOK </v>
      </c>
      <c r="F231">
        <v>0.31288781017019857</v>
      </c>
      <c r="G231">
        <v>0.1213634838617195</v>
      </c>
      <c r="H231">
        <v>0.10357639891568894</v>
      </c>
      <c r="I231">
        <v>0.93443836500054134</v>
      </c>
      <c r="J231" t="s">
        <v>64</v>
      </c>
      <c r="K231">
        <v>15.488761791141695</v>
      </c>
      <c r="L231">
        <v>15.330281243855296</v>
      </c>
      <c r="M231">
        <v>7.3987862754199485</v>
      </c>
      <c r="N231">
        <f t="shared" si="7"/>
        <v>3.2188758248682006</v>
      </c>
      <c r="O231" t="s">
        <v>262</v>
      </c>
      <c r="P231">
        <v>15.330281243855296</v>
      </c>
      <c r="Q231">
        <v>8.6125033712205621</v>
      </c>
      <c r="R231">
        <v>6.7214257007906433</v>
      </c>
      <c r="S231">
        <v>8.3733228209965347</v>
      </c>
      <c r="T231">
        <v>0.78727272727272724</v>
      </c>
      <c r="U231">
        <v>0.15090909090909091</v>
      </c>
      <c r="V231">
        <v>6.1818181818181821E-2</v>
      </c>
    </row>
    <row r="232" spans="1:22" x14ac:dyDescent="0.25">
      <c r="A232">
        <v>2021</v>
      </c>
      <c r="B232" t="s">
        <v>176</v>
      </c>
      <c r="C232">
        <f t="shared" si="6"/>
        <v>29</v>
      </c>
      <c r="D232">
        <f>+VLOOKUP(B232,[1]Rådata!$O$2:$R$697,3,)</f>
        <v>1992</v>
      </c>
      <c r="E232" t="str">
        <f>+VLOOKUP(B232,[1]Rådata!$O$2:$Q$697,2,)</f>
        <v xml:space="preserve">NOK </v>
      </c>
      <c r="F232">
        <v>0.5769971214245857</v>
      </c>
      <c r="G232">
        <v>0.1749907802661349</v>
      </c>
      <c r="H232">
        <v>0.17643465584330476</v>
      </c>
      <c r="I232">
        <v>1.1469554351335818</v>
      </c>
      <c r="J232" t="s">
        <v>64</v>
      </c>
      <c r="K232">
        <v>15.963589124491822</v>
      </c>
      <c r="L232">
        <v>15.971806422123041</v>
      </c>
      <c r="M232">
        <v>7.6572827929781901</v>
      </c>
      <c r="N232">
        <f t="shared" si="7"/>
        <v>3.3672958299864741</v>
      </c>
      <c r="O232" t="s">
        <v>262</v>
      </c>
      <c r="P232">
        <v>15.971806422123041</v>
      </c>
      <c r="Q232">
        <v>8.5848518398900531</v>
      </c>
      <c r="R232">
        <v>7.2861917147023822</v>
      </c>
      <c r="S232">
        <v>8.2214789472671921</v>
      </c>
      <c r="T232">
        <v>0.69532710280373833</v>
      </c>
      <c r="U232">
        <v>0.27289719626168224</v>
      </c>
      <c r="V232">
        <v>3.1775700934579439E-2</v>
      </c>
    </row>
    <row r="233" spans="1:22" x14ac:dyDescent="0.25">
      <c r="A233">
        <v>2019</v>
      </c>
      <c r="B233" t="s">
        <v>176</v>
      </c>
      <c r="C233">
        <f t="shared" si="6"/>
        <v>27</v>
      </c>
      <c r="D233">
        <f>+VLOOKUP(B233,[1]Rådata!$O$2:$R$697,3,)</f>
        <v>1992</v>
      </c>
      <c r="E233" t="str">
        <f>+VLOOKUP(B233,[1]Rådata!$O$2:$Q$697,2,)</f>
        <v xml:space="preserve">NOK </v>
      </c>
      <c r="F233">
        <v>0.29252782033197328</v>
      </c>
      <c r="G233">
        <v>7.9087423573897711E-2</v>
      </c>
      <c r="H233">
        <v>9.3986114768316045E-2</v>
      </c>
      <c r="I233">
        <v>1.0204275306263808</v>
      </c>
      <c r="J233" t="s">
        <v>64</v>
      </c>
      <c r="K233">
        <v>15.632943784319206</v>
      </c>
      <c r="L233">
        <v>15.805536972323718</v>
      </c>
      <c r="M233">
        <v>7.5032896306750816</v>
      </c>
      <c r="N233">
        <f t="shared" si="7"/>
        <v>3.2958368660043291</v>
      </c>
      <c r="O233" t="s">
        <v>262</v>
      </c>
      <c r="P233">
        <v>15.805536972323718</v>
      </c>
      <c r="Q233">
        <v>8.5350331095445693</v>
      </c>
      <c r="R233">
        <v>6.4297194780391376</v>
      </c>
      <c r="S233">
        <v>8.3260326859550791</v>
      </c>
      <c r="T233">
        <v>0.81139489194499015</v>
      </c>
      <c r="U233">
        <v>0.12180746561886051</v>
      </c>
      <c r="V233">
        <v>6.6797642436149315E-2</v>
      </c>
    </row>
    <row r="234" spans="1:22" x14ac:dyDescent="0.25">
      <c r="A234">
        <v>2018</v>
      </c>
      <c r="B234" t="s">
        <v>176</v>
      </c>
      <c r="C234">
        <f t="shared" si="6"/>
        <v>26</v>
      </c>
      <c r="D234">
        <f>+VLOOKUP(B234,[1]Rådata!$O$2:$R$697,3,)</f>
        <v>1992</v>
      </c>
      <c r="E234" t="str">
        <f>+VLOOKUP(B234,[1]Rådata!$O$2:$Q$697,2,)</f>
        <v xml:space="preserve">NOK </v>
      </c>
      <c r="F234">
        <v>0.32923180809959929</v>
      </c>
      <c r="G234">
        <v>0.12380287543220081</v>
      </c>
      <c r="H234">
        <v>0.10264155099628032</v>
      </c>
      <c r="I234">
        <v>0.92202033843732112</v>
      </c>
      <c r="J234" t="s">
        <v>64</v>
      </c>
      <c r="K234">
        <v>15.562646371060765</v>
      </c>
      <c r="L234">
        <v>15.375198615873432</v>
      </c>
      <c r="M234">
        <v>7.4804283060742076</v>
      </c>
      <c r="N234">
        <f t="shared" si="7"/>
        <v>3.2580965380214821</v>
      </c>
      <c r="O234" t="s">
        <v>262</v>
      </c>
      <c r="P234">
        <v>15.375198615873432</v>
      </c>
      <c r="Q234">
        <v>8.5350331095445693</v>
      </c>
      <c r="R234">
        <v>6.4297194780391376</v>
      </c>
      <c r="S234">
        <v>8.3260326859550791</v>
      </c>
      <c r="T234">
        <v>0.81139489194499015</v>
      </c>
      <c r="U234">
        <v>0.12180746561886051</v>
      </c>
      <c r="V234">
        <v>6.6797642436149315E-2</v>
      </c>
    </row>
    <row r="235" spans="1:22" x14ac:dyDescent="0.25">
      <c r="A235">
        <v>2020</v>
      </c>
      <c r="B235" t="s">
        <v>176</v>
      </c>
      <c r="C235">
        <f t="shared" si="6"/>
        <v>28</v>
      </c>
      <c r="D235">
        <f>+VLOOKUP(B235,[1]Rådata!$O$2:$R$697,3,)</f>
        <v>1992</v>
      </c>
      <c r="E235" t="str">
        <f>+VLOOKUP(B235,[1]Rådata!$O$2:$Q$697,2,)</f>
        <v xml:space="preserve">NOK </v>
      </c>
      <c r="F235">
        <v>0.52655257841496772</v>
      </c>
      <c r="G235">
        <v>0.1601462828790583</v>
      </c>
      <c r="H235">
        <v>0.14700861104111185</v>
      </c>
      <c r="I235">
        <v>1.2855225496113132</v>
      </c>
      <c r="J235" t="s">
        <v>64</v>
      </c>
      <c r="K235">
        <v>15.885994348520658</v>
      </c>
      <c r="L235">
        <v>15.80039784655518</v>
      </c>
      <c r="M235">
        <v>7.5968944381445436</v>
      </c>
      <c r="N235">
        <f t="shared" si="7"/>
        <v>3.3322045101752038</v>
      </c>
      <c r="O235" t="s">
        <v>262</v>
      </c>
      <c r="P235">
        <v>15.80039784655518</v>
      </c>
      <c r="Q235">
        <v>8.1077200619105341</v>
      </c>
      <c r="R235">
        <v>5.5606816310155276</v>
      </c>
      <c r="S235">
        <v>8.0130121103689156</v>
      </c>
      <c r="T235">
        <v>0.90963855421686746</v>
      </c>
      <c r="U235">
        <v>7.8313253012048195E-2</v>
      </c>
      <c r="V235">
        <v>1.2048192771084338E-2</v>
      </c>
    </row>
    <row r="236" spans="1:22" x14ac:dyDescent="0.25">
      <c r="A236">
        <v>2018</v>
      </c>
      <c r="B236" t="s">
        <v>217</v>
      </c>
      <c r="C236">
        <f t="shared" si="6"/>
        <v>37</v>
      </c>
      <c r="D236">
        <f>+VLOOKUP(B236,[1]Rådata!$O$2:$R$697,3,)</f>
        <v>1981</v>
      </c>
      <c r="E236" t="str">
        <f>+VLOOKUP(B236,[1]Rådata!$O$2:$Q$697,2,)</f>
        <v>NOK</v>
      </c>
      <c r="F236">
        <v>-4.2432923825169756E-2</v>
      </c>
      <c r="G236">
        <v>-2.4386639375592399E-2</v>
      </c>
      <c r="H236">
        <v>-0.35206664468452387</v>
      </c>
      <c r="I236">
        <v>0.69881659329182733</v>
      </c>
      <c r="J236" t="s">
        <v>47</v>
      </c>
      <c r="K236">
        <v>12.236737631840967</v>
      </c>
      <c r="L236">
        <v>14.906522705252495</v>
      </c>
      <c r="M236">
        <v>3.4339872044851463</v>
      </c>
      <c r="N236">
        <f t="shared" si="7"/>
        <v>3.6109179126442243</v>
      </c>
      <c r="O236" t="s">
        <v>260</v>
      </c>
      <c r="P236">
        <v>14.906522705252495</v>
      </c>
      <c r="Q236">
        <v>8.5659833555856686</v>
      </c>
      <c r="R236">
        <v>0</v>
      </c>
      <c r="S236">
        <v>8.3802273363430793</v>
      </c>
      <c r="T236">
        <v>0.83047619047619048</v>
      </c>
      <c r="U236">
        <v>0</v>
      </c>
      <c r="V236">
        <v>0.16952380952380952</v>
      </c>
    </row>
    <row r="237" spans="1:22" x14ac:dyDescent="0.25">
      <c r="A237">
        <v>2021</v>
      </c>
      <c r="B237" t="s">
        <v>217</v>
      </c>
      <c r="C237">
        <f t="shared" si="6"/>
        <v>40</v>
      </c>
      <c r="D237">
        <f>+VLOOKUP(B237,[1]Rådata!$O$2:$R$697,3,)</f>
        <v>1981</v>
      </c>
      <c r="E237" t="str">
        <f>+VLOOKUP(B237,[1]Rådata!$O$2:$Q$697,2,)</f>
        <v>NOK</v>
      </c>
      <c r="F237">
        <v>-1.9130876294692976E-2</v>
      </c>
      <c r="G237">
        <v>-1.3543533327537022E-2</v>
      </c>
      <c r="H237">
        <v>-0.1304584876708017</v>
      </c>
      <c r="I237">
        <v>7.030864920022881E-4</v>
      </c>
      <c r="J237" t="s">
        <v>47</v>
      </c>
      <c r="K237">
        <v>12.089038704232539</v>
      </c>
      <c r="L237">
        <v>14.354184590042866</v>
      </c>
      <c r="M237">
        <v>2.1972245773362196</v>
      </c>
      <c r="N237">
        <f t="shared" si="7"/>
        <v>3.6888794541139363</v>
      </c>
      <c r="O237" t="s">
        <v>260</v>
      </c>
      <c r="P237">
        <v>14.354184590042866</v>
      </c>
      <c r="Q237">
        <v>8.3332703532553083</v>
      </c>
      <c r="R237">
        <v>0</v>
      </c>
      <c r="S237">
        <v>8.2321742363839405</v>
      </c>
      <c r="T237">
        <v>0.90384615384615385</v>
      </c>
      <c r="U237">
        <v>0</v>
      </c>
      <c r="V237">
        <v>9.6153846153846159E-2</v>
      </c>
    </row>
    <row r="238" spans="1:22" x14ac:dyDescent="0.25">
      <c r="A238">
        <v>2017</v>
      </c>
      <c r="B238" t="s">
        <v>217</v>
      </c>
      <c r="C238">
        <f t="shared" si="6"/>
        <v>36</v>
      </c>
      <c r="D238">
        <f>+VLOOKUP(B238,[1]Rådata!$O$2:$R$697,3,)</f>
        <v>1981</v>
      </c>
      <c r="E238" t="str">
        <f>+VLOOKUP(B238,[1]Rådata!$O$2:$Q$697,2,)</f>
        <v>NOK</v>
      </c>
      <c r="F238">
        <v>-7.4001698788034073E-2</v>
      </c>
      <c r="G238">
        <v>-3.4470581166600379E-2</v>
      </c>
      <c r="H238">
        <v>-0.36491754901409301</v>
      </c>
      <c r="I238">
        <v>0.93069980239304495</v>
      </c>
      <c r="J238" t="s">
        <v>47</v>
      </c>
      <c r="K238">
        <v>12.350636085721526</v>
      </c>
      <c r="L238">
        <v>14.710201280217971</v>
      </c>
      <c r="M238">
        <v>3.4339872044851463</v>
      </c>
      <c r="N238">
        <f t="shared" si="7"/>
        <v>3.5835189384561099</v>
      </c>
      <c r="O238" t="s">
        <v>260</v>
      </c>
      <c r="P238">
        <v>14.710201280217971</v>
      </c>
      <c r="Q238">
        <v>8.258422462458876</v>
      </c>
      <c r="R238">
        <v>0</v>
      </c>
      <c r="S238">
        <v>7.9963172317967457</v>
      </c>
      <c r="T238">
        <v>0.76943005181347146</v>
      </c>
      <c r="U238">
        <v>0</v>
      </c>
      <c r="V238">
        <v>0.23056994818652848</v>
      </c>
    </row>
    <row r="239" spans="1:22" x14ac:dyDescent="0.25">
      <c r="A239">
        <v>2022</v>
      </c>
      <c r="B239" t="s">
        <v>217</v>
      </c>
      <c r="C239">
        <f t="shared" si="6"/>
        <v>41</v>
      </c>
      <c r="D239">
        <f>+VLOOKUP(B239,[1]Rådata!$O$2:$R$697,3,)</f>
        <v>1981</v>
      </c>
      <c r="E239" t="str">
        <f>+VLOOKUP(B239,[1]Rådata!$O$2:$Q$697,2,)</f>
        <v>NOK</v>
      </c>
      <c r="F239">
        <v>-1.7045813613080527E-2</v>
      </c>
      <c r="G239">
        <v>-1.683601084387552E-2</v>
      </c>
      <c r="H239">
        <v>-8.2094309745614588E-2</v>
      </c>
      <c r="I239">
        <v>8.5399867801004652E-7</v>
      </c>
      <c r="J239" t="s">
        <v>47</v>
      </c>
      <c r="K239">
        <v>12.401372123614385</v>
      </c>
      <c r="L239">
        <v>13.985720733850885</v>
      </c>
      <c r="M239">
        <v>2.1972245773362196</v>
      </c>
      <c r="N239">
        <f t="shared" si="7"/>
        <v>3.713572066704308</v>
      </c>
      <c r="O239" t="s">
        <v>260</v>
      </c>
      <c r="P239">
        <v>13.985720733850885</v>
      </c>
      <c r="Q239">
        <v>8.2532276455817719</v>
      </c>
      <c r="R239">
        <v>0</v>
      </c>
      <c r="S239">
        <v>8.1285852003744967</v>
      </c>
      <c r="T239">
        <v>0.8828125</v>
      </c>
      <c r="U239">
        <v>0</v>
      </c>
      <c r="V239">
        <v>0.1171875</v>
      </c>
    </row>
    <row r="240" spans="1:22" x14ac:dyDescent="0.25">
      <c r="A240">
        <v>2020</v>
      </c>
      <c r="B240" t="s">
        <v>217</v>
      </c>
      <c r="C240">
        <f t="shared" si="6"/>
        <v>39</v>
      </c>
      <c r="D240">
        <f>+VLOOKUP(B240,[1]Rådata!$O$2:$R$697,3,)</f>
        <v>1981</v>
      </c>
      <c r="E240" t="str">
        <f>+VLOOKUP(B240,[1]Rådata!$O$2:$Q$697,2,)</f>
        <v>NOK</v>
      </c>
      <c r="F240">
        <v>-3.8787418646608299E-2</v>
      </c>
      <c r="G240">
        <v>-2.3373247006474512E-2</v>
      </c>
      <c r="H240">
        <v>-0.24568788144710682</v>
      </c>
      <c r="I240">
        <v>0.61652310377620623</v>
      </c>
      <c r="J240" t="s">
        <v>47</v>
      </c>
      <c r="K240">
        <v>12.214531766071808</v>
      </c>
      <c r="L240">
        <v>14.567001643835836</v>
      </c>
      <c r="M240">
        <v>2.0794415416798357</v>
      </c>
      <c r="N240">
        <f t="shared" si="7"/>
        <v>3.6635616461296463</v>
      </c>
      <c r="O240" t="s">
        <v>260</v>
      </c>
      <c r="P240">
        <v>14.567001643835836</v>
      </c>
      <c r="Q240">
        <v>7.9444921639321588</v>
      </c>
      <c r="R240">
        <v>0</v>
      </c>
      <c r="S240">
        <v>7.8160138391590275</v>
      </c>
      <c r="T240">
        <v>0.87943262411347523</v>
      </c>
      <c r="U240">
        <v>0</v>
      </c>
      <c r="V240">
        <v>0.12056737588652482</v>
      </c>
    </row>
    <row r="241" spans="1:22" x14ac:dyDescent="0.25">
      <c r="A241">
        <v>2019</v>
      </c>
      <c r="B241" t="s">
        <v>217</v>
      </c>
      <c r="C241">
        <f t="shared" si="6"/>
        <v>38</v>
      </c>
      <c r="D241">
        <f>+VLOOKUP(B241,[1]Rådata!$O$2:$R$697,3,)</f>
        <v>1981</v>
      </c>
      <c r="E241" t="str">
        <f>+VLOOKUP(B241,[1]Rådata!$O$2:$Q$697,2,)</f>
        <v>NOK</v>
      </c>
      <c r="F241">
        <v>-2.2683430360325312E-2</v>
      </c>
      <c r="G241">
        <v>-1.3643797926976535E-2</v>
      </c>
      <c r="H241">
        <v>-0.19555109268804227</v>
      </c>
      <c r="I241">
        <v>0.62737389073073768</v>
      </c>
      <c r="J241" t="s">
        <v>47</v>
      </c>
      <c r="K241">
        <v>12.216824635167077</v>
      </c>
      <c r="L241">
        <v>14.87936127006888</v>
      </c>
      <c r="M241">
        <v>3.4657359027997265</v>
      </c>
      <c r="N241">
        <f t="shared" si="7"/>
        <v>3.6375861597263857</v>
      </c>
      <c r="O241" t="s">
        <v>260</v>
      </c>
      <c r="P241">
        <v>14.87936127006888</v>
      </c>
      <c r="Q241">
        <v>7.9157131993821155</v>
      </c>
      <c r="R241">
        <v>0</v>
      </c>
      <c r="S241">
        <v>7.779048644925556</v>
      </c>
      <c r="T241">
        <v>0.87226277372262773</v>
      </c>
      <c r="U241">
        <v>0</v>
      </c>
      <c r="V241">
        <v>0.12773722627737227</v>
      </c>
    </row>
    <row r="242" spans="1:22" x14ac:dyDescent="0.25">
      <c r="A242">
        <v>2015</v>
      </c>
      <c r="B242" t="s">
        <v>217</v>
      </c>
      <c r="C242">
        <f t="shared" si="6"/>
        <v>34</v>
      </c>
      <c r="D242">
        <f>+VLOOKUP(B242,[1]Rådata!$O$2:$R$697,3,)</f>
        <v>1981</v>
      </c>
      <c r="E242" t="str">
        <f>+VLOOKUP(B242,[1]Rådata!$O$2:$Q$697,2,)</f>
        <v>NOK</v>
      </c>
      <c r="F242">
        <v>4.2136885038353021E-2</v>
      </c>
      <c r="G242">
        <v>1.7692321526110395E-2</v>
      </c>
      <c r="H242">
        <v>0.10756973819901677</v>
      </c>
      <c r="I242">
        <v>1.2028235987719977</v>
      </c>
      <c r="J242" t="s">
        <v>47</v>
      </c>
      <c r="K242">
        <v>13.745995407256128</v>
      </c>
      <c r="L242">
        <v>15.551004038551939</v>
      </c>
      <c r="M242">
        <v>4.8675344504555822</v>
      </c>
      <c r="N242">
        <f t="shared" si="7"/>
        <v>3.5263605246161616</v>
      </c>
      <c r="O242" t="s">
        <v>260</v>
      </c>
      <c r="P242">
        <v>15.551004038551939</v>
      </c>
      <c r="Q242">
        <v>7.8555446779156632</v>
      </c>
      <c r="R242">
        <v>0</v>
      </c>
      <c r="S242">
        <v>7.7579062083517467</v>
      </c>
      <c r="T242">
        <v>0.90697674418604646</v>
      </c>
      <c r="U242">
        <v>0</v>
      </c>
      <c r="V242">
        <v>9.3023255813953487E-2</v>
      </c>
    </row>
    <row r="243" spans="1:22" x14ac:dyDescent="0.25">
      <c r="A243">
        <v>2016</v>
      </c>
      <c r="B243" t="s">
        <v>217</v>
      </c>
      <c r="C243">
        <f t="shared" si="6"/>
        <v>35</v>
      </c>
      <c r="D243">
        <f>+VLOOKUP(B243,[1]Rådata!$O$2:$R$697,3,)</f>
        <v>1981</v>
      </c>
      <c r="E243" t="str">
        <f>+VLOOKUP(B243,[1]Rådata!$O$2:$Q$697,2,)</f>
        <v>NOK</v>
      </c>
      <c r="F243">
        <v>-0.10423706647349827</v>
      </c>
      <c r="G243">
        <v>-5.0064152320489358E-2</v>
      </c>
      <c r="H243">
        <v>-0.77581109359484302</v>
      </c>
      <c r="I243">
        <v>0.92434773628895073</v>
      </c>
      <c r="J243" t="s">
        <v>47</v>
      </c>
      <c r="K243">
        <v>12.090925507840382</v>
      </c>
      <c r="L243">
        <v>14.831529332861841</v>
      </c>
      <c r="M243">
        <v>4.6539603501575231</v>
      </c>
      <c r="N243">
        <f t="shared" si="7"/>
        <v>3.5553480614894135</v>
      </c>
      <c r="O243" t="s">
        <v>260</v>
      </c>
      <c r="P243">
        <v>14.831529332861841</v>
      </c>
      <c r="Q243">
        <v>7.6591713676660582</v>
      </c>
      <c r="R243">
        <v>0</v>
      </c>
      <c r="S243">
        <v>7.5600804650218274</v>
      </c>
      <c r="T243">
        <v>0.90566037735849059</v>
      </c>
      <c r="U243">
        <v>0</v>
      </c>
      <c r="V243">
        <v>9.4339622641509441E-2</v>
      </c>
    </row>
    <row r="244" spans="1:22" x14ac:dyDescent="0.25">
      <c r="A244">
        <v>2022</v>
      </c>
      <c r="B244" t="s">
        <v>237</v>
      </c>
      <c r="C244">
        <f t="shared" si="6"/>
        <v>109</v>
      </c>
      <c r="D244">
        <f>+VLOOKUP(B244,[1]Rådata!$O$2:$R$697,3,)</f>
        <v>1913</v>
      </c>
      <c r="E244" t="str">
        <f>+VLOOKUP(B244,[1]Rådata!$O$2:$Q$697,2,)</f>
        <v>NOK</v>
      </c>
      <c r="F244">
        <v>7.6323788997168761E-3</v>
      </c>
      <c r="G244">
        <v>3.6112826998358841E-3</v>
      </c>
      <c r="H244">
        <v>3.8910046117068826E-3</v>
      </c>
      <c r="I244">
        <v>0.13710471732001531</v>
      </c>
      <c r="J244" t="s">
        <v>47</v>
      </c>
      <c r="K244">
        <v>13.137917778064159</v>
      </c>
      <c r="L244">
        <v>13.212522129541739</v>
      </c>
      <c r="M244">
        <v>5.7525726388256331</v>
      </c>
      <c r="N244">
        <f t="shared" si="7"/>
        <v>4.6913478822291435</v>
      </c>
      <c r="O244" t="s">
        <v>260</v>
      </c>
      <c r="P244">
        <v>13.212522129541739</v>
      </c>
      <c r="Q244">
        <v>8.2453844681207471</v>
      </c>
      <c r="R244">
        <v>0</v>
      </c>
      <c r="S244">
        <v>8.1886891244442008</v>
      </c>
      <c r="T244">
        <v>0.94488188976377951</v>
      </c>
      <c r="U244">
        <v>0</v>
      </c>
      <c r="V244">
        <v>5.5118110236220472E-2</v>
      </c>
    </row>
    <row r="245" spans="1:22" x14ac:dyDescent="0.25">
      <c r="A245">
        <v>2021</v>
      </c>
      <c r="B245" t="s">
        <v>237</v>
      </c>
      <c r="C245">
        <f t="shared" si="6"/>
        <v>108</v>
      </c>
      <c r="D245">
        <f>+VLOOKUP(B245,[1]Rådata!$O$2:$R$697,3,)</f>
        <v>1913</v>
      </c>
      <c r="E245" t="str">
        <f>+VLOOKUP(B245,[1]Rådata!$O$2:$Q$697,2,)</f>
        <v>NOK</v>
      </c>
      <c r="F245">
        <v>-5.8070540854206855E-2</v>
      </c>
      <c r="G245">
        <v>-2.9222078904060846E-2</v>
      </c>
      <c r="H245">
        <v>-2.8190849307401709E-2</v>
      </c>
      <c r="I245">
        <v>0.16706761254025468</v>
      </c>
      <c r="J245" t="s">
        <v>47</v>
      </c>
      <c r="K245">
        <v>13.191936080756289</v>
      </c>
      <c r="L245">
        <v>13.156008962990152</v>
      </c>
      <c r="M245">
        <v>5.7333412768977459</v>
      </c>
      <c r="N245">
        <f t="shared" si="7"/>
        <v>4.6821312271242199</v>
      </c>
      <c r="O245" t="s">
        <v>260</v>
      </c>
      <c r="P245">
        <v>13.156008962990152</v>
      </c>
      <c r="Q245">
        <v>8.0423780051732798</v>
      </c>
      <c r="R245">
        <v>0</v>
      </c>
      <c r="S245">
        <v>7.9724660159745655</v>
      </c>
      <c r="T245">
        <v>0.932475884244373</v>
      </c>
      <c r="U245">
        <v>0</v>
      </c>
      <c r="V245">
        <v>6.7524115755627015E-2</v>
      </c>
    </row>
    <row r="246" spans="1:22" x14ac:dyDescent="0.25">
      <c r="A246">
        <v>2020</v>
      </c>
      <c r="B246" t="s">
        <v>237</v>
      </c>
      <c r="C246">
        <f t="shared" si="6"/>
        <v>107</v>
      </c>
      <c r="D246">
        <f>+VLOOKUP(B246,[1]Rådata!$O$2:$R$697,3,)</f>
        <v>1913</v>
      </c>
      <c r="E246" t="str">
        <f>+VLOOKUP(B246,[1]Rådata!$O$2:$Q$697,2,)</f>
        <v>NOK</v>
      </c>
      <c r="F246">
        <v>4.6153002868575396E-3</v>
      </c>
      <c r="G246">
        <v>2.5009059100980758E-3</v>
      </c>
      <c r="H246">
        <v>2.4631358469150346E-3</v>
      </c>
      <c r="I246">
        <v>0.15786665692203689</v>
      </c>
      <c r="J246" t="s">
        <v>47</v>
      </c>
      <c r="K246">
        <v>13.147565128654296</v>
      </c>
      <c r="L246">
        <v>13.132347371057236</v>
      </c>
      <c r="M246">
        <v>5.5909869805108565</v>
      </c>
      <c r="N246">
        <f t="shared" si="7"/>
        <v>4.6728288344619058</v>
      </c>
      <c r="O246" t="s">
        <v>260</v>
      </c>
      <c r="P246">
        <v>13.132347371057236</v>
      </c>
      <c r="Q246">
        <v>7.9480319906372836</v>
      </c>
      <c r="R246">
        <v>0</v>
      </c>
      <c r="S246">
        <v>7.8477625374736082</v>
      </c>
      <c r="T246">
        <v>0.90459363957597172</v>
      </c>
      <c r="U246">
        <v>0</v>
      </c>
      <c r="V246">
        <v>9.5406360424028266E-2</v>
      </c>
    </row>
    <row r="247" spans="1:22" x14ac:dyDescent="0.25">
      <c r="A247">
        <v>2019</v>
      </c>
      <c r="B247" t="s">
        <v>237</v>
      </c>
      <c r="C247">
        <f t="shared" si="6"/>
        <v>106</v>
      </c>
      <c r="D247">
        <f>+VLOOKUP(B247,[1]Rådata!$O$2:$R$697,3,)</f>
        <v>1913</v>
      </c>
      <c r="E247" t="str">
        <f>+VLOOKUP(B247,[1]Rådata!$O$2:$Q$697,2,)</f>
        <v>NOK</v>
      </c>
      <c r="F247">
        <v>7.9575712792888907E-3</v>
      </c>
      <c r="G247">
        <v>4.0917174197000455E-3</v>
      </c>
      <c r="H247">
        <v>4.0492315359491665E-3</v>
      </c>
      <c r="I247">
        <v>0.11698941468128179</v>
      </c>
      <c r="J247" t="s">
        <v>47</v>
      </c>
      <c r="K247">
        <v>13.015819940148322</v>
      </c>
      <c r="L247">
        <v>13.005382270117421</v>
      </c>
      <c r="M247">
        <v>5.6094717951849598</v>
      </c>
      <c r="N247">
        <f t="shared" si="7"/>
        <v>4.6634390941120669</v>
      </c>
      <c r="O247" t="s">
        <v>260</v>
      </c>
      <c r="P247">
        <v>13.005382270117421</v>
      </c>
      <c r="Q247">
        <v>7.886081401775745</v>
      </c>
      <c r="R247">
        <v>0</v>
      </c>
      <c r="S247">
        <v>7.7832240163360371</v>
      </c>
      <c r="T247">
        <v>0.90225563909774431</v>
      </c>
      <c r="U247">
        <v>0</v>
      </c>
      <c r="V247">
        <v>9.7744360902255634E-2</v>
      </c>
    </row>
    <row r="248" spans="1:22" x14ac:dyDescent="0.25">
      <c r="A248">
        <v>2018</v>
      </c>
      <c r="B248" t="s">
        <v>237</v>
      </c>
      <c r="C248">
        <f t="shared" si="6"/>
        <v>105</v>
      </c>
      <c r="D248">
        <f>+VLOOKUP(B248,[1]Rådata!$O$2:$R$697,3,)</f>
        <v>1913</v>
      </c>
      <c r="E248" t="str">
        <f>+VLOOKUP(B248,[1]Rådata!$O$2:$Q$697,2,)</f>
        <v>NOK</v>
      </c>
      <c r="F248">
        <v>-0.18951110728060155</v>
      </c>
      <c r="G248">
        <v>-9.7364255272042941E-2</v>
      </c>
      <c r="H248">
        <v>-7.7271249725455737E-2</v>
      </c>
      <c r="I248">
        <v>6.3816767576652084E-2</v>
      </c>
      <c r="J248" t="s">
        <v>47</v>
      </c>
      <c r="K248">
        <v>13.251855372637083</v>
      </c>
      <c r="L248">
        <v>13.020718173642129</v>
      </c>
      <c r="M248">
        <v>5.7493929859082531</v>
      </c>
      <c r="N248">
        <f t="shared" si="7"/>
        <v>4.6539603501575231</v>
      </c>
      <c r="O248" t="s">
        <v>260</v>
      </c>
      <c r="P248">
        <v>13.020718173642129</v>
      </c>
      <c r="Q248">
        <v>7.8555446779156632</v>
      </c>
      <c r="R248">
        <v>0</v>
      </c>
      <c r="S248">
        <v>7.7536235465597461</v>
      </c>
      <c r="T248">
        <v>0.9031007751937985</v>
      </c>
      <c r="U248">
        <v>0</v>
      </c>
      <c r="V248">
        <v>9.6899224806201556E-2</v>
      </c>
    </row>
    <row r="249" spans="1:22" x14ac:dyDescent="0.25">
      <c r="A249">
        <v>2017</v>
      </c>
      <c r="B249" t="s">
        <v>237</v>
      </c>
      <c r="C249">
        <f t="shared" si="6"/>
        <v>104</v>
      </c>
      <c r="D249">
        <f>+VLOOKUP(B249,[1]Rådata!$O$2:$R$697,3,)</f>
        <v>1913</v>
      </c>
      <c r="E249" t="str">
        <f>+VLOOKUP(B249,[1]Rådata!$O$2:$Q$697,2,)</f>
        <v>NOK</v>
      </c>
      <c r="F249">
        <v>-2.2212338091194588E-2</v>
      </c>
      <c r="G249">
        <v>-1.268668206312548E-2</v>
      </c>
      <c r="H249">
        <v>-9.5719625136856407E-3</v>
      </c>
      <c r="I249">
        <v>5.5601606620570683E-2</v>
      </c>
      <c r="J249" t="s">
        <v>47</v>
      </c>
      <c r="K249">
        <v>13.442529096779785</v>
      </c>
      <c r="L249">
        <v>13.160814563778581</v>
      </c>
      <c r="M249">
        <v>5.7589017738772803</v>
      </c>
      <c r="N249">
        <f t="shared" si="7"/>
        <v>4.6443908991413725</v>
      </c>
      <c r="O249" t="s">
        <v>260</v>
      </c>
      <c r="P249">
        <v>13.160814563778581</v>
      </c>
      <c r="Q249">
        <v>7.6638772587034705</v>
      </c>
      <c r="R249">
        <v>0</v>
      </c>
      <c r="S249">
        <v>7.5652752818989315</v>
      </c>
      <c r="T249">
        <v>0.9061032863849765</v>
      </c>
      <c r="U249">
        <v>0</v>
      </c>
      <c r="V249">
        <v>9.3896713615023469E-2</v>
      </c>
    </row>
    <row r="250" spans="1:22" x14ac:dyDescent="0.25">
      <c r="A250">
        <v>2015</v>
      </c>
      <c r="B250" t="s">
        <v>237</v>
      </c>
      <c r="C250">
        <f t="shared" si="6"/>
        <v>102</v>
      </c>
      <c r="D250">
        <f>+VLOOKUP(B250,[1]Rådata!$O$2:$R$697,3,)</f>
        <v>1913</v>
      </c>
      <c r="E250" t="str">
        <f>+VLOOKUP(B250,[1]Rådata!$O$2:$Q$697,2,)</f>
        <v>NOK</v>
      </c>
      <c r="F250">
        <v>-0.10890525679722861</v>
      </c>
      <c r="G250">
        <v>-5.5936059300328446E-2</v>
      </c>
      <c r="H250">
        <v>-5.3128738487604681E-2</v>
      </c>
      <c r="I250">
        <v>5.9226601664364012E-2</v>
      </c>
      <c r="J250" t="s">
        <v>47</v>
      </c>
      <c r="K250">
        <v>13.45713702938996</v>
      </c>
      <c r="L250">
        <v>13.405645785511423</v>
      </c>
      <c r="M250">
        <v>5.9322451874480109</v>
      </c>
      <c r="N250">
        <f t="shared" si="7"/>
        <v>4.6249728132842707</v>
      </c>
      <c r="O250" t="s">
        <v>260</v>
      </c>
      <c r="P250">
        <v>13.405645785511423</v>
      </c>
      <c r="Q250">
        <v>7.5908521236885811</v>
      </c>
      <c r="R250">
        <v>0</v>
      </c>
      <c r="S250">
        <v>7.5390270558239951</v>
      </c>
      <c r="T250">
        <v>0.9494949494949495</v>
      </c>
      <c r="U250">
        <v>0</v>
      </c>
      <c r="V250">
        <v>5.0505050505050504E-2</v>
      </c>
    </row>
    <row r="251" spans="1:22" x14ac:dyDescent="0.25">
      <c r="A251">
        <v>2016</v>
      </c>
      <c r="B251" t="s">
        <v>237</v>
      </c>
      <c r="C251">
        <f t="shared" si="6"/>
        <v>103</v>
      </c>
      <c r="D251">
        <f>+VLOOKUP(B251,[1]Rådata!$O$2:$R$697,3,)</f>
        <v>1913</v>
      </c>
      <c r="E251" t="str">
        <f>+VLOOKUP(B251,[1]Rådata!$O$2:$Q$697,2,)</f>
        <v>NOK</v>
      </c>
      <c r="F251">
        <v>-4.9649931416461353E-2</v>
      </c>
      <c r="G251">
        <v>-2.6138903244133076E-2</v>
      </c>
      <c r="H251">
        <v>-2.1689925650768768E-2</v>
      </c>
      <c r="I251">
        <v>5.5656679256567448E-2</v>
      </c>
      <c r="J251" t="s">
        <v>47</v>
      </c>
      <c r="K251">
        <v>13.464880166000516</v>
      </c>
      <c r="L251">
        <v>13.27830331270175</v>
      </c>
      <c r="M251">
        <v>5.8833223884882786</v>
      </c>
      <c r="N251">
        <f t="shared" si="7"/>
        <v>4.6347289882296359</v>
      </c>
      <c r="O251" t="s">
        <v>260</v>
      </c>
      <c r="P251">
        <v>13.27830331270175</v>
      </c>
      <c r="Q251">
        <v>7.5390270558239951</v>
      </c>
      <c r="R251">
        <v>0</v>
      </c>
      <c r="S251">
        <v>7.4265490723973047</v>
      </c>
      <c r="T251">
        <v>0.8936170212765957</v>
      </c>
      <c r="U251">
        <v>0</v>
      </c>
      <c r="V251">
        <v>0.10638297872340426</v>
      </c>
    </row>
    <row r="252" spans="1:22" x14ac:dyDescent="0.25">
      <c r="A252">
        <v>2022</v>
      </c>
      <c r="B252" t="s">
        <v>135</v>
      </c>
      <c r="C252">
        <f t="shared" si="6"/>
        <v>30</v>
      </c>
      <c r="D252">
        <f>+VLOOKUP(B252,[1]Rådata!$O$2:$R$697,3,)</f>
        <v>1992</v>
      </c>
      <c r="E252" t="str">
        <f>+VLOOKUP(B252,[1]Rådata!$O$2:$Q$697,2,)</f>
        <v>NOK</v>
      </c>
      <c r="F252">
        <v>0.27637337357771891</v>
      </c>
      <c r="G252">
        <v>0.13921756781264066</v>
      </c>
      <c r="H252">
        <v>0.25020770646832563</v>
      </c>
      <c r="I252">
        <v>0.53848538972152304</v>
      </c>
      <c r="J252" t="s">
        <v>56</v>
      </c>
      <c r="K252">
        <v>15.784572900323667</v>
      </c>
      <c r="L252">
        <v>16.370826353626796</v>
      </c>
      <c r="M252">
        <v>6.5482191027623724</v>
      </c>
      <c r="N252">
        <f t="shared" si="7"/>
        <v>3.4011973816621555</v>
      </c>
      <c r="O252" t="s">
        <v>262</v>
      </c>
      <c r="P252">
        <v>16.370826353626796</v>
      </c>
      <c r="Q252">
        <v>9.3926619287701367</v>
      </c>
      <c r="R252">
        <v>8.6376393444921042</v>
      </c>
      <c r="S252">
        <v>8.1997389606307856</v>
      </c>
      <c r="T252">
        <v>0.30333333333333334</v>
      </c>
      <c r="U252">
        <v>0.47</v>
      </c>
      <c r="V252">
        <v>0.22666666666666666</v>
      </c>
    </row>
    <row r="253" spans="1:22" x14ac:dyDescent="0.25">
      <c r="A253">
        <v>2017</v>
      </c>
      <c r="B253" t="s">
        <v>135</v>
      </c>
      <c r="C253">
        <f t="shared" si="6"/>
        <v>25</v>
      </c>
      <c r="D253">
        <f>+VLOOKUP(B253,[1]Rådata!$O$2:$R$697,3,)</f>
        <v>1992</v>
      </c>
      <c r="E253" t="str">
        <f>+VLOOKUP(B253,[1]Rådata!$O$2:$Q$697,2,)</f>
        <v>NOK</v>
      </c>
      <c r="F253">
        <v>0.24638810978451525</v>
      </c>
      <c r="G253">
        <v>0.11382634183441999</v>
      </c>
      <c r="H253">
        <v>0.11601868255390557</v>
      </c>
      <c r="I253">
        <v>0.42638764978676685</v>
      </c>
      <c r="J253" t="s">
        <v>56</v>
      </c>
      <c r="K253">
        <v>15.76391131715933</v>
      </c>
      <c r="L253">
        <v>15.78298858207145</v>
      </c>
      <c r="M253">
        <v>6.6605751498396861</v>
      </c>
      <c r="N253">
        <f t="shared" si="7"/>
        <v>3.2188758248682006</v>
      </c>
      <c r="O253" t="s">
        <v>262</v>
      </c>
      <c r="P253">
        <v>15.78298858207145</v>
      </c>
      <c r="Q253">
        <v>8.8363739309273885</v>
      </c>
      <c r="R253">
        <v>8.3523185482260036</v>
      </c>
      <c r="S253">
        <v>7.8240460108562919</v>
      </c>
      <c r="T253">
        <v>0.36337209302325579</v>
      </c>
      <c r="U253">
        <v>0.61627906976744184</v>
      </c>
      <c r="V253">
        <v>2.0348837209302327E-2</v>
      </c>
    </row>
    <row r="254" spans="1:22" x14ac:dyDescent="0.25">
      <c r="A254">
        <v>2019</v>
      </c>
      <c r="B254" t="s">
        <v>135</v>
      </c>
      <c r="C254">
        <f t="shared" si="6"/>
        <v>27</v>
      </c>
      <c r="D254">
        <f>+VLOOKUP(B254,[1]Rådata!$O$2:$R$697,3,)</f>
        <v>1992</v>
      </c>
      <c r="E254" t="str">
        <f>+VLOOKUP(B254,[1]Rådata!$O$2:$Q$697,2,)</f>
        <v>NOK</v>
      </c>
      <c r="F254">
        <v>0.21064313278623462</v>
      </c>
      <c r="G254">
        <v>9.6288911840642616E-2</v>
      </c>
      <c r="H254">
        <v>0.10398276830667985</v>
      </c>
      <c r="I254">
        <v>0.54106925425743191</v>
      </c>
      <c r="J254" t="s">
        <v>56</v>
      </c>
      <c r="K254">
        <v>15.928579313692666</v>
      </c>
      <c r="L254">
        <v>16.005451339414162</v>
      </c>
      <c r="M254">
        <v>6.7580945044277305</v>
      </c>
      <c r="N254">
        <f t="shared" si="7"/>
        <v>3.2958368660043291</v>
      </c>
      <c r="O254" t="s">
        <v>262</v>
      </c>
      <c r="P254">
        <v>16.005451339414162</v>
      </c>
      <c r="Q254">
        <v>8.7640532693477624</v>
      </c>
      <c r="R254">
        <v>8.1718820061278201</v>
      </c>
      <c r="S254">
        <v>7.9229859587111955</v>
      </c>
      <c r="T254">
        <v>0.43125000000000002</v>
      </c>
      <c r="U254">
        <v>0.55312499999999998</v>
      </c>
      <c r="V254">
        <v>1.5625E-2</v>
      </c>
    </row>
    <row r="255" spans="1:22" x14ac:dyDescent="0.25">
      <c r="A255">
        <v>2018</v>
      </c>
      <c r="B255" t="s">
        <v>135</v>
      </c>
      <c r="C255">
        <f t="shared" si="6"/>
        <v>26</v>
      </c>
      <c r="D255">
        <f>+VLOOKUP(B255,[1]Rådata!$O$2:$R$697,3,)</f>
        <v>1992</v>
      </c>
      <c r="E255" t="str">
        <f>+VLOOKUP(B255,[1]Rådata!$O$2:$Q$697,2,)</f>
        <v>NOK</v>
      </c>
      <c r="F255">
        <v>0.35529894865824752</v>
      </c>
      <c r="G255">
        <v>0.16729956069949117</v>
      </c>
      <c r="H255">
        <v>0.18162368092224379</v>
      </c>
      <c r="I255">
        <v>0.41864783820150636</v>
      </c>
      <c r="J255" t="s">
        <v>56</v>
      </c>
      <c r="K255">
        <v>15.830455710952288</v>
      </c>
      <c r="L255">
        <v>15.912606588007732</v>
      </c>
      <c r="M255">
        <v>6.7080840838530698</v>
      </c>
      <c r="N255">
        <f t="shared" si="7"/>
        <v>3.2580965380214821</v>
      </c>
      <c r="O255" t="s">
        <v>262</v>
      </c>
      <c r="P255">
        <v>15.912606588007732</v>
      </c>
      <c r="Q255">
        <v>8.7514744871409036</v>
      </c>
      <c r="R255">
        <v>8.1718820061278201</v>
      </c>
      <c r="S255">
        <v>7.897296472595885</v>
      </c>
      <c r="T255">
        <v>0.42563291139240506</v>
      </c>
      <c r="U255">
        <v>0.560126582278481</v>
      </c>
      <c r="V255">
        <v>1.4240506329113924E-2</v>
      </c>
    </row>
    <row r="256" spans="1:22" x14ac:dyDescent="0.25">
      <c r="A256">
        <v>2020</v>
      </c>
      <c r="B256" t="s">
        <v>135</v>
      </c>
      <c r="C256">
        <f t="shared" si="6"/>
        <v>28</v>
      </c>
      <c r="D256">
        <f>+VLOOKUP(B256,[1]Rådata!$O$2:$R$697,3,)</f>
        <v>1992</v>
      </c>
      <c r="E256" t="str">
        <f>+VLOOKUP(B256,[1]Rådata!$O$2:$Q$697,2,)</f>
        <v>NOK</v>
      </c>
      <c r="F256">
        <v>-9.4284541599728017E-3</v>
      </c>
      <c r="G256">
        <v>-3.8697493325290408E-3</v>
      </c>
      <c r="H256">
        <v>-9.3995539140631114E-3</v>
      </c>
      <c r="I256">
        <v>0.89405063192674872</v>
      </c>
      <c r="J256" t="s">
        <v>56</v>
      </c>
      <c r="K256">
        <v>15.293553536776296</v>
      </c>
      <c r="L256">
        <v>16.181026035987877</v>
      </c>
      <c r="M256">
        <v>6.444131256700441</v>
      </c>
      <c r="N256">
        <f t="shared" si="7"/>
        <v>3.3322045101752038</v>
      </c>
      <c r="O256" t="s">
        <v>262</v>
      </c>
      <c r="P256">
        <v>16.181026035987877</v>
      </c>
      <c r="Q256">
        <v>8.7339161749275238</v>
      </c>
      <c r="R256">
        <v>8.0864102753237823</v>
      </c>
      <c r="S256">
        <v>7.9515593311552522</v>
      </c>
      <c r="T256">
        <v>0.45732689210950078</v>
      </c>
      <c r="U256">
        <v>0.52334943639291465</v>
      </c>
      <c r="V256">
        <v>1.932367149758454E-2</v>
      </c>
    </row>
    <row r="257" spans="1:22" x14ac:dyDescent="0.25">
      <c r="A257">
        <v>2016</v>
      </c>
      <c r="B257" t="s">
        <v>135</v>
      </c>
      <c r="C257">
        <f t="shared" si="6"/>
        <v>24</v>
      </c>
      <c r="D257">
        <f>+VLOOKUP(B257,[1]Rådata!$O$2:$R$697,3,)</f>
        <v>1992</v>
      </c>
      <c r="E257" t="str">
        <f>+VLOOKUP(B257,[1]Rådata!$O$2:$Q$697,2,)</f>
        <v>NOK</v>
      </c>
      <c r="F257">
        <v>0.53247155138841407</v>
      </c>
      <c r="G257">
        <v>0.24787804087388399</v>
      </c>
      <c r="H257">
        <v>0.25631781032383033</v>
      </c>
      <c r="I257">
        <v>0.39556178489666199</v>
      </c>
      <c r="J257" t="s">
        <v>56</v>
      </c>
      <c r="K257">
        <v>15.694240528346553</v>
      </c>
      <c r="L257">
        <v>15.727721794909645</v>
      </c>
      <c r="M257">
        <v>6.4982821494764336</v>
      </c>
      <c r="N257">
        <f t="shared" si="7"/>
        <v>3.1780538303479458</v>
      </c>
      <c r="O257" t="s">
        <v>262</v>
      </c>
      <c r="P257">
        <v>15.727721794909645</v>
      </c>
      <c r="Q257">
        <v>8.6125033712205621</v>
      </c>
      <c r="R257">
        <v>8.0487882835341988</v>
      </c>
      <c r="S257">
        <v>7.7621706071382048</v>
      </c>
      <c r="T257">
        <v>0.42727272727272725</v>
      </c>
      <c r="U257">
        <v>0.56909090909090909</v>
      </c>
      <c r="V257">
        <v>3.6363636363636364E-3</v>
      </c>
    </row>
    <row r="258" spans="1:22" x14ac:dyDescent="0.25">
      <c r="A258">
        <v>2015</v>
      </c>
      <c r="B258" t="s">
        <v>135</v>
      </c>
      <c r="C258">
        <f t="shared" ref="C258:C321" si="8">+A258-D258</f>
        <v>23</v>
      </c>
      <c r="D258">
        <f>+VLOOKUP(B258,[1]Rådata!$O$2:$R$697,3,)</f>
        <v>1992</v>
      </c>
      <c r="E258" t="str">
        <f>+VLOOKUP(B258,[1]Rådata!$O$2:$Q$697,2,)</f>
        <v>NOK</v>
      </c>
      <c r="F258">
        <v>5.3618175738799422E-2</v>
      </c>
      <c r="G258">
        <v>1.9937406678182147E-2</v>
      </c>
      <c r="H258">
        <v>2.567857473755426E-2</v>
      </c>
      <c r="I258">
        <v>0.82126006156322018</v>
      </c>
      <c r="J258" t="s">
        <v>56</v>
      </c>
      <c r="K258">
        <v>15.343449219146734</v>
      </c>
      <c r="L258">
        <v>15.596508495738236</v>
      </c>
      <c r="M258">
        <v>6.5279579176225502</v>
      </c>
      <c r="N258">
        <f t="shared" ref="N258:N321" si="9">+LN(C258)</f>
        <v>3.1354942159291497</v>
      </c>
      <c r="O258" t="s">
        <v>262</v>
      </c>
      <c r="P258">
        <v>15.596508495738236</v>
      </c>
      <c r="Q258">
        <v>8.4510533889116921</v>
      </c>
      <c r="R258">
        <v>6.8243736700430864</v>
      </c>
      <c r="S258">
        <v>7.9157131993821155</v>
      </c>
      <c r="T258">
        <v>0.5854700854700855</v>
      </c>
      <c r="U258">
        <v>0.19658119658119658</v>
      </c>
      <c r="V258">
        <v>0.21794871794871795</v>
      </c>
    </row>
    <row r="259" spans="1:22" x14ac:dyDescent="0.25">
      <c r="A259">
        <v>2021</v>
      </c>
      <c r="B259" t="s">
        <v>135</v>
      </c>
      <c r="C259">
        <f t="shared" si="8"/>
        <v>29</v>
      </c>
      <c r="D259">
        <f>+VLOOKUP(B259,[1]Rådata!$O$2:$R$697,3,)</f>
        <v>1992</v>
      </c>
      <c r="E259" t="str">
        <f>+VLOOKUP(B259,[1]Rådata!$O$2:$Q$697,2,)</f>
        <v>NOK</v>
      </c>
      <c r="F259">
        <v>0.16938519605802455</v>
      </c>
      <c r="G259">
        <v>8.7952136258186306E-2</v>
      </c>
      <c r="H259">
        <v>0.20491977423490051</v>
      </c>
      <c r="I259">
        <v>0.53184188095487184</v>
      </c>
      <c r="J259" t="s">
        <v>56</v>
      </c>
      <c r="K259">
        <v>15.341259205442412</v>
      </c>
      <c r="L259">
        <v>16.187085002439076</v>
      </c>
      <c r="M259">
        <v>6.4707995037826018</v>
      </c>
      <c r="N259">
        <f t="shared" si="9"/>
        <v>3.3672958299864741</v>
      </c>
      <c r="O259" t="s">
        <v>262</v>
      </c>
      <c r="P259">
        <v>16.187085002439076</v>
      </c>
      <c r="Q259">
        <v>8.2687318321177372</v>
      </c>
      <c r="R259">
        <v>6.4297194780391376</v>
      </c>
      <c r="S259">
        <v>8.0614868668713271</v>
      </c>
      <c r="T259">
        <v>0.81282051282051282</v>
      </c>
      <c r="U259">
        <v>0.15897435897435896</v>
      </c>
      <c r="V259">
        <v>2.8205128205128206E-2</v>
      </c>
    </row>
    <row r="260" spans="1:22" x14ac:dyDescent="0.25">
      <c r="A260">
        <v>2021</v>
      </c>
      <c r="B260" t="s">
        <v>211</v>
      </c>
      <c r="C260">
        <f t="shared" si="8"/>
        <v>96</v>
      </c>
      <c r="D260">
        <f>+VLOOKUP(B260,[1]Rådata!$O$2:$R$697,3,)</f>
        <v>1925</v>
      </c>
      <c r="E260" t="str">
        <f>+VLOOKUP(B260,[1]Rådata!$O$2:$Q$697,2,)</f>
        <v>NOK</v>
      </c>
      <c r="F260">
        <v>4.0427701869708142E-2</v>
      </c>
      <c r="G260">
        <v>1.6847446390336297E-2</v>
      </c>
      <c r="H260">
        <v>1.536159727610099E-2</v>
      </c>
      <c r="I260">
        <v>0.39194139194139199</v>
      </c>
      <c r="J260" t="s">
        <v>64</v>
      </c>
      <c r="K260">
        <v>14.740202698959164</v>
      </c>
      <c r="L260">
        <v>14.647874314823026</v>
      </c>
      <c r="M260">
        <v>7.4999765409521215</v>
      </c>
      <c r="N260">
        <f t="shared" si="9"/>
        <v>4.5643481914678361</v>
      </c>
      <c r="O260" t="s">
        <v>262</v>
      </c>
      <c r="P260">
        <v>14.647874314823026</v>
      </c>
      <c r="Q260">
        <v>8.596004371840527</v>
      </c>
      <c r="R260">
        <v>6.6592939196836376</v>
      </c>
      <c r="S260">
        <v>8.1461295100254052</v>
      </c>
      <c r="T260">
        <v>0.63770794824399257</v>
      </c>
      <c r="U260">
        <v>0.14417744916820702</v>
      </c>
      <c r="V260">
        <v>0.21811460258780038</v>
      </c>
    </row>
    <row r="261" spans="1:22" x14ac:dyDescent="0.25">
      <c r="A261">
        <v>2022</v>
      </c>
      <c r="B261" t="s">
        <v>211</v>
      </c>
      <c r="C261">
        <f t="shared" si="8"/>
        <v>97</v>
      </c>
      <c r="D261">
        <f>+VLOOKUP(B261,[1]Rådata!$O$2:$R$697,3,)</f>
        <v>1925</v>
      </c>
      <c r="E261" t="str">
        <f>+VLOOKUP(B261,[1]Rådata!$O$2:$Q$697,2,)</f>
        <v>NOK</v>
      </c>
      <c r="F261">
        <v>6.2615793224072042E-2</v>
      </c>
      <c r="G261">
        <v>2.4547750572573444E-2</v>
      </c>
      <c r="H261">
        <v>2.165718788159423E-2</v>
      </c>
      <c r="I261">
        <v>0.52295674893653776</v>
      </c>
      <c r="J261" t="s">
        <v>64</v>
      </c>
      <c r="K261">
        <v>14.800547197498991</v>
      </c>
      <c r="L261">
        <v>14.675264376944398</v>
      </c>
      <c r="M261">
        <v>7.5256399750415355</v>
      </c>
      <c r="N261">
        <f t="shared" si="9"/>
        <v>4.5747109785033828</v>
      </c>
      <c r="O261" t="s">
        <v>262</v>
      </c>
      <c r="P261">
        <v>14.675264376944398</v>
      </c>
      <c r="Q261">
        <v>8.3356713147928474</v>
      </c>
      <c r="R261">
        <v>5.0106352940962555</v>
      </c>
      <c r="S261">
        <v>8.1886891244442008</v>
      </c>
      <c r="T261">
        <v>0.86330935251798557</v>
      </c>
      <c r="U261">
        <v>3.5971223021582732E-2</v>
      </c>
      <c r="V261">
        <v>0.10071942446043165</v>
      </c>
    </row>
    <row r="262" spans="1:22" x14ac:dyDescent="0.25">
      <c r="A262">
        <v>2020</v>
      </c>
      <c r="B262" t="s">
        <v>211</v>
      </c>
      <c r="C262">
        <f t="shared" si="8"/>
        <v>95</v>
      </c>
      <c r="D262">
        <f>+VLOOKUP(B262,[1]Rådata!$O$2:$R$697,3,)</f>
        <v>1925</v>
      </c>
      <c r="E262" t="str">
        <f>+VLOOKUP(B262,[1]Rådata!$O$2:$Q$697,2,)</f>
        <v>NOK</v>
      </c>
      <c r="F262">
        <v>0.12134273335783577</v>
      </c>
      <c r="G262">
        <v>4.9474736778052565E-2</v>
      </c>
      <c r="H262">
        <v>4.6483389707865017E-2</v>
      </c>
      <c r="I262">
        <v>0.36479891298294848</v>
      </c>
      <c r="J262" t="s">
        <v>64</v>
      </c>
      <c r="K262">
        <v>14.667304581160039</v>
      </c>
      <c r="L262">
        <v>14.604937448182547</v>
      </c>
      <c r="M262">
        <v>7.4610655143542832</v>
      </c>
      <c r="N262">
        <f t="shared" si="9"/>
        <v>4.5538768916005408</v>
      </c>
      <c r="O262" t="s">
        <v>262</v>
      </c>
      <c r="P262">
        <v>14.604937448182547</v>
      </c>
      <c r="Q262">
        <v>8.2865213736812358</v>
      </c>
      <c r="R262">
        <v>6.1092475827643655</v>
      </c>
      <c r="S262">
        <v>8.1196962529572492</v>
      </c>
      <c r="T262">
        <v>0.84634760705289669</v>
      </c>
      <c r="U262">
        <v>0.11335012594458438</v>
      </c>
      <c r="V262">
        <v>4.0302267002518891E-2</v>
      </c>
    </row>
    <row r="263" spans="1:22" x14ac:dyDescent="0.25">
      <c r="A263">
        <v>2019</v>
      </c>
      <c r="B263" t="s">
        <v>211</v>
      </c>
      <c r="C263">
        <f t="shared" si="8"/>
        <v>94</v>
      </c>
      <c r="D263">
        <f>+VLOOKUP(B263,[1]Rådata!$O$2:$R$697,3,)</f>
        <v>1925</v>
      </c>
      <c r="E263" t="str">
        <f>+VLOOKUP(B263,[1]Rådata!$O$2:$Q$697,2,)</f>
        <v>NOK</v>
      </c>
      <c r="F263">
        <v>8.045791307960394E-2</v>
      </c>
      <c r="G263">
        <v>3.3488199952372066E-2</v>
      </c>
      <c r="H263">
        <v>3.2709779598883694E-2</v>
      </c>
      <c r="I263">
        <v>0.43777369890903084</v>
      </c>
      <c r="J263" t="s">
        <v>64</v>
      </c>
      <c r="K263">
        <v>14.52103038073569</v>
      </c>
      <c r="L263">
        <v>14.497511347676383</v>
      </c>
      <c r="M263">
        <v>7.3414838523631607</v>
      </c>
      <c r="N263">
        <f t="shared" si="9"/>
        <v>4.5432947822700038</v>
      </c>
      <c r="O263" t="s">
        <v>262</v>
      </c>
      <c r="P263">
        <v>14.497511347676383</v>
      </c>
      <c r="Q263">
        <v>8.2661644366124918</v>
      </c>
      <c r="R263">
        <v>6.0867747269123065</v>
      </c>
      <c r="S263">
        <v>8.0986428437594178</v>
      </c>
      <c r="T263">
        <v>0.84575835475578409</v>
      </c>
      <c r="U263">
        <v>0.11311053984575835</v>
      </c>
      <c r="V263">
        <v>4.1131105398457581E-2</v>
      </c>
    </row>
    <row r="264" spans="1:22" x14ac:dyDescent="0.25">
      <c r="A264">
        <v>2018</v>
      </c>
      <c r="B264" t="s">
        <v>211</v>
      </c>
      <c r="C264">
        <f t="shared" si="8"/>
        <v>93</v>
      </c>
      <c r="D264">
        <f>+VLOOKUP(B264,[1]Rådata!$O$2:$R$697,3,)</f>
        <v>1925</v>
      </c>
      <c r="E264" t="str">
        <f>+VLOOKUP(B264,[1]Rådata!$O$2:$Q$697,2,)</f>
        <v>NOK</v>
      </c>
      <c r="F264">
        <v>9.4138993100717494E-2</v>
      </c>
      <c r="G264">
        <v>5.1768535496465408E-2</v>
      </c>
      <c r="H264">
        <v>3.8230180001618201E-2</v>
      </c>
      <c r="I264">
        <v>1.2530480393557329E-6</v>
      </c>
      <c r="J264" t="s">
        <v>64</v>
      </c>
      <c r="K264">
        <v>14.491078627382789</v>
      </c>
      <c r="L264">
        <v>14.187921341605305</v>
      </c>
      <c r="M264">
        <v>7.1041440929875268</v>
      </c>
      <c r="N264">
        <f t="shared" si="9"/>
        <v>4.5325994931532563</v>
      </c>
      <c r="O264" t="s">
        <v>262</v>
      </c>
      <c r="P264">
        <v>14.187921341605305</v>
      </c>
      <c r="Q264">
        <v>8.2532276455817719</v>
      </c>
      <c r="R264">
        <v>6.131226489483141</v>
      </c>
      <c r="S264">
        <v>8.0740262161240608</v>
      </c>
      <c r="T264">
        <v>0.8359375</v>
      </c>
      <c r="U264">
        <v>0.11979166666666667</v>
      </c>
      <c r="V264">
        <v>4.4270833333333336E-2</v>
      </c>
    </row>
    <row r="265" spans="1:22" x14ac:dyDescent="0.25">
      <c r="A265">
        <v>2017</v>
      </c>
      <c r="B265" t="s">
        <v>211</v>
      </c>
      <c r="C265">
        <f t="shared" si="8"/>
        <v>92</v>
      </c>
      <c r="D265">
        <f>+VLOOKUP(B265,[1]Rådata!$O$2:$R$697,3,)</f>
        <v>1925</v>
      </c>
      <c r="E265" t="str">
        <f>+VLOOKUP(B265,[1]Rådata!$O$2:$Q$697,2,)</f>
        <v>NOK</v>
      </c>
      <c r="F265">
        <v>0.11963717503531865</v>
      </c>
      <c r="G265">
        <v>6.0667129532610282E-2</v>
      </c>
      <c r="H265">
        <v>4.9027135035637354E-2</v>
      </c>
      <c r="I265">
        <v>0.1386339930550971</v>
      </c>
      <c r="J265" t="s">
        <v>64</v>
      </c>
      <c r="K265">
        <v>14.429723291502915</v>
      </c>
      <c r="L265">
        <v>14.216695184535572</v>
      </c>
      <c r="M265">
        <v>6.5539334040258108</v>
      </c>
      <c r="N265">
        <f t="shared" si="9"/>
        <v>4.5217885770490405</v>
      </c>
      <c r="O265" t="s">
        <v>262</v>
      </c>
      <c r="P265">
        <v>14.216695184535572</v>
      </c>
      <c r="Q265">
        <v>8.2268408904085781</v>
      </c>
      <c r="R265">
        <v>6.2344107257183712</v>
      </c>
      <c r="S265">
        <v>8.0294328405812436</v>
      </c>
      <c r="T265">
        <v>0.82085561497326198</v>
      </c>
      <c r="U265">
        <v>0.13636363636363635</v>
      </c>
      <c r="V265">
        <v>4.2780748663101602E-2</v>
      </c>
    </row>
    <row r="266" spans="1:22" x14ac:dyDescent="0.25">
      <c r="A266">
        <v>2015</v>
      </c>
      <c r="B266" t="s">
        <v>211</v>
      </c>
      <c r="C266">
        <f t="shared" si="8"/>
        <v>90</v>
      </c>
      <c r="D266">
        <f>+VLOOKUP(B266,[1]Rådata!$O$2:$R$697,3,)</f>
        <v>1925</v>
      </c>
      <c r="E266" t="str">
        <f>+VLOOKUP(B266,[1]Rådata!$O$2:$Q$697,2,)</f>
        <v>NOK</v>
      </c>
      <c r="F266">
        <v>0.129286250801222</v>
      </c>
      <c r="G266">
        <v>6.0251649179741171E-2</v>
      </c>
      <c r="H266">
        <v>4.662670444044148E-2</v>
      </c>
      <c r="I266">
        <v>0.2677114040468786</v>
      </c>
      <c r="J266" t="s">
        <v>64</v>
      </c>
      <c r="K266">
        <v>14.410242492988974</v>
      </c>
      <c r="L266">
        <v>14.153885982374131</v>
      </c>
      <c r="M266">
        <v>6.9460139910992273</v>
      </c>
      <c r="N266">
        <f t="shared" si="9"/>
        <v>4.499809670330265</v>
      </c>
      <c r="O266" t="s">
        <v>262</v>
      </c>
      <c r="P266">
        <v>14.153885982374131</v>
      </c>
      <c r="Q266">
        <v>8.1373958300566507</v>
      </c>
      <c r="R266">
        <v>0</v>
      </c>
      <c r="S266">
        <v>8.0740262161240608</v>
      </c>
      <c r="T266">
        <v>0.93859649122807021</v>
      </c>
      <c r="U266">
        <v>0</v>
      </c>
      <c r="V266">
        <v>6.1403508771929821E-2</v>
      </c>
    </row>
    <row r="267" spans="1:22" x14ac:dyDescent="0.25">
      <c r="A267">
        <v>2016</v>
      </c>
      <c r="B267" t="s">
        <v>211</v>
      </c>
      <c r="C267">
        <f t="shared" si="8"/>
        <v>91</v>
      </c>
      <c r="D267">
        <f>+VLOOKUP(B267,[1]Rådata!$O$2:$R$697,3,)</f>
        <v>1925</v>
      </c>
      <c r="E267" t="str">
        <f>+VLOOKUP(B267,[1]Rådata!$O$2:$Q$697,2,)</f>
        <v>NOK</v>
      </c>
      <c r="F267">
        <v>0.12030016492890457</v>
      </c>
      <c r="G267">
        <v>6.0431462833976581E-2</v>
      </c>
      <c r="H267">
        <v>4.6708339739700351E-2</v>
      </c>
      <c r="I267">
        <v>0.16322568008334443</v>
      </c>
      <c r="J267" t="s">
        <v>64</v>
      </c>
      <c r="K267">
        <v>14.411376166803153</v>
      </c>
      <c r="L267">
        <v>14.153789019521522</v>
      </c>
      <c r="M267">
        <v>6.4614681763537174</v>
      </c>
      <c r="N267">
        <f t="shared" si="9"/>
        <v>4.5108595065168497</v>
      </c>
      <c r="O267" t="s">
        <v>262</v>
      </c>
      <c r="P267">
        <v>14.153789019521522</v>
      </c>
      <c r="Q267">
        <v>8.0740262161240608</v>
      </c>
      <c r="R267">
        <v>6.1527326947041043</v>
      </c>
      <c r="S267">
        <v>7.8555446779156632</v>
      </c>
      <c r="T267">
        <v>0.80373831775700932</v>
      </c>
      <c r="U267">
        <v>0.14641744548286603</v>
      </c>
      <c r="V267">
        <v>4.9844236760124609E-2</v>
      </c>
    </row>
    <row r="268" spans="1:22" x14ac:dyDescent="0.25">
      <c r="A268">
        <v>2020</v>
      </c>
      <c r="B268" t="s">
        <v>247</v>
      </c>
      <c r="C268">
        <f t="shared" si="8"/>
        <v>17</v>
      </c>
      <c r="D268">
        <f>+VLOOKUP(B268,[1]Rådata!$O$2:$R$697,3,)</f>
        <v>2003</v>
      </c>
      <c r="E268" t="str">
        <f>+VLOOKUP(B268,[1]Rådata!$O$2:$Q$697,2,)</f>
        <v>NOK</v>
      </c>
      <c r="F268">
        <v>-1.2919082099184038</v>
      </c>
      <c r="G268">
        <v>-7.6430854129494713E-2</v>
      </c>
      <c r="H268">
        <v>-0.2669512402758546</v>
      </c>
      <c r="I268">
        <v>14.333559381357601</v>
      </c>
      <c r="J268" t="s">
        <v>72</v>
      </c>
      <c r="K268">
        <v>13.405559904823752</v>
      </c>
      <c r="L268">
        <v>14.656239461347566</v>
      </c>
      <c r="M268">
        <v>5.8916442118257715</v>
      </c>
      <c r="N268">
        <f t="shared" si="9"/>
        <v>2.8332133440562162</v>
      </c>
      <c r="O268" t="s">
        <v>259</v>
      </c>
      <c r="P268">
        <v>14.656239461347566</v>
      </c>
      <c r="Q268">
        <v>7.9861648603327273</v>
      </c>
      <c r="R268">
        <v>0</v>
      </c>
      <c r="S268">
        <v>7.8160138391590275</v>
      </c>
      <c r="T268">
        <v>0.84353741496598644</v>
      </c>
      <c r="U268">
        <v>0</v>
      </c>
      <c r="V268">
        <v>0.15646258503401361</v>
      </c>
    </row>
    <row r="269" spans="1:22" x14ac:dyDescent="0.25">
      <c r="A269">
        <v>2022</v>
      </c>
      <c r="B269" t="s">
        <v>247</v>
      </c>
      <c r="C269">
        <f t="shared" si="8"/>
        <v>19</v>
      </c>
      <c r="D269">
        <f>+VLOOKUP(B269,[1]Rådata!$O$2:$R$697,3,)</f>
        <v>2003</v>
      </c>
      <c r="E269" t="str">
        <f>+VLOOKUP(B269,[1]Rådata!$O$2:$Q$697,2,)</f>
        <v>NOK</v>
      </c>
      <c r="F269">
        <v>-0.83829655422870697</v>
      </c>
      <c r="G269">
        <v>4.0605289557730725E-2</v>
      </c>
      <c r="H269">
        <v>0.11918559622411139</v>
      </c>
      <c r="I269">
        <v>-19.683386383542331</v>
      </c>
      <c r="J269" t="s">
        <v>72</v>
      </c>
      <c r="K269">
        <v>13.397710688506649</v>
      </c>
      <c r="L269">
        <v>14.474494255995923</v>
      </c>
      <c r="M269">
        <v>5.9839362806871907</v>
      </c>
      <c r="N269">
        <f t="shared" si="9"/>
        <v>2.9444389791664403</v>
      </c>
      <c r="O269" t="s">
        <v>259</v>
      </c>
      <c r="P269">
        <v>14.474494255995923</v>
      </c>
      <c r="Q269">
        <v>7.9083871592900428</v>
      </c>
      <c r="R269">
        <v>0</v>
      </c>
      <c r="S269">
        <v>7.7275351104754479</v>
      </c>
      <c r="T269">
        <v>0.8345588235294118</v>
      </c>
      <c r="U269">
        <v>0</v>
      </c>
      <c r="V269">
        <v>0.16544117647058823</v>
      </c>
    </row>
    <row r="270" spans="1:22" x14ac:dyDescent="0.25">
      <c r="A270">
        <v>2021</v>
      </c>
      <c r="B270" t="s">
        <v>247</v>
      </c>
      <c r="C270">
        <f t="shared" si="8"/>
        <v>18</v>
      </c>
      <c r="D270">
        <f>+VLOOKUP(B270,[1]Rådata!$O$2:$R$697,3,)</f>
        <v>2003</v>
      </c>
      <c r="E270" t="str">
        <f>+VLOOKUP(B270,[1]Rådata!$O$2:$Q$697,2,)</f>
        <v>NOK</v>
      </c>
      <c r="F270">
        <v>-2.209658115210491</v>
      </c>
      <c r="G270">
        <v>-2.1711020453240498E-2</v>
      </c>
      <c r="H270">
        <v>-8.23831613420173E-2</v>
      </c>
      <c r="I270">
        <v>91.769474944059965</v>
      </c>
      <c r="J270" t="s">
        <v>72</v>
      </c>
      <c r="K270">
        <v>13.152762603090165</v>
      </c>
      <c r="L270">
        <v>14.486323679857568</v>
      </c>
      <c r="M270">
        <v>6.1333980429966486</v>
      </c>
      <c r="N270">
        <f t="shared" si="9"/>
        <v>2.8903717578961645</v>
      </c>
      <c r="O270" t="s">
        <v>259</v>
      </c>
      <c r="P270">
        <v>14.486323679857568</v>
      </c>
      <c r="Q270">
        <v>7.897296472595885</v>
      </c>
      <c r="R270">
        <v>0</v>
      </c>
      <c r="S270">
        <v>7.718685495198466</v>
      </c>
      <c r="T270">
        <v>0.83643122676579928</v>
      </c>
      <c r="U270">
        <v>0</v>
      </c>
      <c r="V270">
        <v>0.16356877323420074</v>
      </c>
    </row>
    <row r="271" spans="1:22" x14ac:dyDescent="0.25">
      <c r="A271">
        <v>2019</v>
      </c>
      <c r="B271" t="s">
        <v>247</v>
      </c>
      <c r="C271">
        <f t="shared" si="8"/>
        <v>16</v>
      </c>
      <c r="D271">
        <f>+VLOOKUP(B271,[1]Rådata!$O$2:$R$697,3,)</f>
        <v>2003</v>
      </c>
      <c r="E271" t="str">
        <f>+VLOOKUP(B271,[1]Rådata!$O$2:$Q$697,2,)</f>
        <v>NOK</v>
      </c>
      <c r="F271">
        <v>8.5434280616254243E-2</v>
      </c>
      <c r="G271">
        <v>-2.5444995219779321E-2</v>
      </c>
      <c r="H271">
        <v>-0.12478065129096334</v>
      </c>
      <c r="I271">
        <v>-9.2025405650447076E-2</v>
      </c>
      <c r="J271" t="s">
        <v>72</v>
      </c>
      <c r="K271">
        <v>13.470689365604063</v>
      </c>
      <c r="L271">
        <v>15.060727699611187</v>
      </c>
      <c r="M271">
        <v>6.131226489483141</v>
      </c>
      <c r="N271">
        <f t="shared" si="9"/>
        <v>2.7725887222397811</v>
      </c>
      <c r="O271" t="s">
        <v>259</v>
      </c>
      <c r="P271">
        <v>15.060727699611187</v>
      </c>
      <c r="Q271">
        <v>7.8555446779156632</v>
      </c>
      <c r="R271">
        <v>0</v>
      </c>
      <c r="S271">
        <v>7.6638772587034705</v>
      </c>
      <c r="T271">
        <v>0.82558139534883723</v>
      </c>
      <c r="U271">
        <v>0</v>
      </c>
      <c r="V271">
        <v>0.1744186046511628</v>
      </c>
    </row>
    <row r="272" spans="1:22" x14ac:dyDescent="0.25">
      <c r="A272">
        <v>2018</v>
      </c>
      <c r="B272" t="s">
        <v>247</v>
      </c>
      <c r="C272">
        <f t="shared" si="8"/>
        <v>15</v>
      </c>
      <c r="D272">
        <f>+VLOOKUP(B272,[1]Rådata!$O$2:$R$697,3,)</f>
        <v>2003</v>
      </c>
      <c r="E272" t="str">
        <f>+VLOOKUP(B272,[1]Rådata!$O$2:$Q$697,2,)</f>
        <v>NOK</v>
      </c>
      <c r="F272">
        <v>0.31714392374365658</v>
      </c>
      <c r="G272">
        <v>-6.39731831201545E-2</v>
      </c>
      <c r="H272">
        <v>-0.39741515453148141</v>
      </c>
      <c r="I272">
        <v>-5.7249924215206365</v>
      </c>
      <c r="J272" t="s">
        <v>72</v>
      </c>
      <c r="K272">
        <v>13.250971168973578</v>
      </c>
      <c r="L272">
        <v>15.077488650763918</v>
      </c>
      <c r="M272">
        <v>6.1737861039019366</v>
      </c>
      <c r="N272">
        <f t="shared" si="9"/>
        <v>2.7080502011022101</v>
      </c>
      <c r="O272" t="s">
        <v>259</v>
      </c>
      <c r="P272">
        <v>15.077488650763918</v>
      </c>
      <c r="Q272">
        <v>7.8280380321258294</v>
      </c>
      <c r="R272">
        <v>0</v>
      </c>
      <c r="S272">
        <v>7.6353038862594147</v>
      </c>
      <c r="T272">
        <v>0.82470119521912355</v>
      </c>
      <c r="U272">
        <v>0</v>
      </c>
      <c r="V272">
        <v>0.1752988047808765</v>
      </c>
    </row>
    <row r="273" spans="1:22" x14ac:dyDescent="0.25">
      <c r="A273">
        <v>2017</v>
      </c>
      <c r="B273" t="s">
        <v>247</v>
      </c>
      <c r="C273">
        <f t="shared" si="8"/>
        <v>14</v>
      </c>
      <c r="D273">
        <f>+VLOOKUP(B273,[1]Rådata!$O$2:$R$697,3,)</f>
        <v>2003</v>
      </c>
      <c r="E273" t="str">
        <f>+VLOOKUP(B273,[1]Rådata!$O$2:$Q$697,2,)</f>
        <v>NOK</v>
      </c>
      <c r="F273">
        <v>-0.58231396052333051</v>
      </c>
      <c r="G273">
        <v>-5.137050275117961E-2</v>
      </c>
      <c r="H273">
        <v>-0.43106793398868781</v>
      </c>
      <c r="I273">
        <v>9.6607048324888449</v>
      </c>
      <c r="J273" t="s">
        <v>72</v>
      </c>
      <c r="K273">
        <v>13.256192975561161</v>
      </c>
      <c r="L273">
        <v>15.383394541412763</v>
      </c>
      <c r="M273">
        <v>6.061456918928017</v>
      </c>
      <c r="N273">
        <f t="shared" si="9"/>
        <v>2.6390573296152584</v>
      </c>
      <c r="O273" t="s">
        <v>259</v>
      </c>
      <c r="P273">
        <v>15.383394541412763</v>
      </c>
      <c r="Q273">
        <v>7.8038433035387724</v>
      </c>
      <c r="R273">
        <v>0</v>
      </c>
      <c r="S273">
        <v>7.6255950721324535</v>
      </c>
      <c r="T273">
        <v>0.83673469387755106</v>
      </c>
      <c r="U273">
        <v>0</v>
      </c>
      <c r="V273">
        <v>0.16326530612244897</v>
      </c>
    </row>
    <row r="274" spans="1:22" x14ac:dyDescent="0.25">
      <c r="A274">
        <v>2016</v>
      </c>
      <c r="B274" t="s">
        <v>247</v>
      </c>
      <c r="C274">
        <f t="shared" si="8"/>
        <v>13</v>
      </c>
      <c r="D274">
        <f>+VLOOKUP(B274,[1]Rådata!$O$2:$R$697,3,)</f>
        <v>2003</v>
      </c>
      <c r="E274" t="str">
        <f>+VLOOKUP(B274,[1]Rådata!$O$2:$Q$697,2,)</f>
        <v>NOK</v>
      </c>
      <c r="F274">
        <v>-0.20806527425961407</v>
      </c>
      <c r="G274">
        <v>2.6616927198181539E-2</v>
      </c>
      <c r="H274">
        <v>0.13721874646666418</v>
      </c>
      <c r="I274">
        <v>-1.428695929216689E-6</v>
      </c>
      <c r="J274" t="s">
        <v>72</v>
      </c>
      <c r="K274">
        <v>13.875023974385318</v>
      </c>
      <c r="L274">
        <v>15.515052942167802</v>
      </c>
      <c r="M274">
        <v>6.0497334552319577</v>
      </c>
      <c r="N274">
        <f t="shared" si="9"/>
        <v>2.5649493574615367</v>
      </c>
      <c r="O274" t="s">
        <v>259</v>
      </c>
      <c r="P274">
        <v>15.515052942167802</v>
      </c>
      <c r="Q274">
        <v>7.8038433035387724</v>
      </c>
      <c r="R274">
        <v>0</v>
      </c>
      <c r="S274">
        <v>7.6255950721324535</v>
      </c>
      <c r="T274">
        <v>0.83673469387755106</v>
      </c>
      <c r="U274">
        <v>0</v>
      </c>
      <c r="V274">
        <v>0.16326530612244897</v>
      </c>
    </row>
    <row r="275" spans="1:22" x14ac:dyDescent="0.25">
      <c r="A275">
        <v>2015</v>
      </c>
      <c r="B275" t="s">
        <v>247</v>
      </c>
      <c r="C275">
        <f t="shared" si="8"/>
        <v>12</v>
      </c>
      <c r="D275">
        <f>+VLOOKUP(B275,[1]Rådata!$O$2:$R$697,3,)</f>
        <v>2003</v>
      </c>
      <c r="E275" t="str">
        <f>+VLOOKUP(B275,[1]Rådata!$O$2:$Q$697,2,)</f>
        <v>NOK</v>
      </c>
      <c r="F275">
        <v>0.85362406823180503</v>
      </c>
      <c r="G275">
        <v>6.5633614254048067E-2</v>
      </c>
      <c r="H275">
        <v>0.27781646551562189</v>
      </c>
      <c r="I275">
        <v>6.9664911774365307E-3</v>
      </c>
      <c r="J275" t="s">
        <v>72</v>
      </c>
      <c r="K275">
        <v>14.249692042375463</v>
      </c>
      <c r="L275">
        <v>15.692564764932888</v>
      </c>
      <c r="M275">
        <v>6.6066501861982152</v>
      </c>
      <c r="N275">
        <f t="shared" si="9"/>
        <v>2.4849066497880004</v>
      </c>
      <c r="O275" t="s">
        <v>259</v>
      </c>
      <c r="P275">
        <v>15.692564764932888</v>
      </c>
      <c r="Q275">
        <v>7.7997533182872472</v>
      </c>
      <c r="R275">
        <v>0</v>
      </c>
      <c r="S275">
        <v>7.6255950721324535</v>
      </c>
      <c r="T275">
        <v>0.8401639344262295</v>
      </c>
      <c r="U275">
        <v>0</v>
      </c>
      <c r="V275">
        <v>0.1598360655737705</v>
      </c>
    </row>
    <row r="276" spans="1:22" x14ac:dyDescent="0.25">
      <c r="A276">
        <v>2022</v>
      </c>
      <c r="B276" t="s">
        <v>58</v>
      </c>
      <c r="C276">
        <f t="shared" si="8"/>
        <v>22</v>
      </c>
      <c r="D276">
        <f>+VLOOKUP(B276,[1]Rådata!$O$2:$R$697,3,)</f>
        <v>2000</v>
      </c>
      <c r="E276" t="str">
        <f>+VLOOKUP(B276,[1]Rådata!$O$2:$Q$697,2,)</f>
        <v>NOK</v>
      </c>
      <c r="F276">
        <v>-0.13456610420451182</v>
      </c>
      <c r="G276">
        <v>-5.0939036218540533E-2</v>
      </c>
      <c r="H276">
        <v>-8.186529129544963E-2</v>
      </c>
      <c r="I276">
        <v>0.65615652903417709</v>
      </c>
      <c r="J276" t="s">
        <v>47</v>
      </c>
      <c r="K276">
        <v>15.408401318287851</v>
      </c>
      <c r="L276">
        <v>15.882846876176684</v>
      </c>
      <c r="M276">
        <v>7.4372063668712922</v>
      </c>
      <c r="N276">
        <f t="shared" si="9"/>
        <v>3.0910424533583161</v>
      </c>
      <c r="O276" t="s">
        <v>260</v>
      </c>
      <c r="P276">
        <v>15.882846876176684</v>
      </c>
      <c r="Q276">
        <v>10.984444905965518</v>
      </c>
      <c r="R276">
        <v>10.397878869838694</v>
      </c>
      <c r="S276">
        <v>10.092867473697529</v>
      </c>
      <c r="T276">
        <v>0.41000848176420696</v>
      </c>
      <c r="U276">
        <v>0.55623409669211199</v>
      </c>
      <c r="V276">
        <v>3.3757421543681089E-2</v>
      </c>
    </row>
    <row r="277" spans="1:22" x14ac:dyDescent="0.25">
      <c r="A277">
        <v>2021</v>
      </c>
      <c r="B277" t="s">
        <v>58</v>
      </c>
      <c r="C277">
        <f t="shared" si="8"/>
        <v>21</v>
      </c>
      <c r="D277">
        <f>+VLOOKUP(B277,[1]Rådata!$O$2:$R$697,3,)</f>
        <v>2000</v>
      </c>
      <c r="E277" t="str">
        <f>+VLOOKUP(B277,[1]Rådata!$O$2:$Q$697,2,)</f>
        <v>NOK</v>
      </c>
      <c r="F277">
        <v>-4.5283909331096148E-2</v>
      </c>
      <c r="G277">
        <v>-2.1590128753388588E-2</v>
      </c>
      <c r="H277">
        <v>-3.9703451221050831E-2</v>
      </c>
      <c r="I277">
        <v>0.44951776894051459</v>
      </c>
      <c r="J277" t="s">
        <v>47</v>
      </c>
      <c r="K277">
        <v>15.080453618485848</v>
      </c>
      <c r="L277">
        <v>15.689655526845881</v>
      </c>
      <c r="M277">
        <v>7.3165481771829759</v>
      </c>
      <c r="N277">
        <f t="shared" si="9"/>
        <v>3.044522437723423</v>
      </c>
      <c r="O277" t="s">
        <v>260</v>
      </c>
      <c r="P277">
        <v>15.689655526845881</v>
      </c>
      <c r="Q277">
        <v>10.883128599911045</v>
      </c>
      <c r="R277">
        <v>10.200996185805645</v>
      </c>
      <c r="S277">
        <v>10.120210536047415</v>
      </c>
      <c r="T277">
        <v>0.46630373568612726</v>
      </c>
      <c r="U277">
        <v>0.50553782616857523</v>
      </c>
      <c r="V277">
        <v>2.8158438145297542E-2</v>
      </c>
    </row>
    <row r="278" spans="1:22" x14ac:dyDescent="0.25">
      <c r="A278">
        <v>2020</v>
      </c>
      <c r="B278" t="s">
        <v>58</v>
      </c>
      <c r="C278">
        <f t="shared" si="8"/>
        <v>20</v>
      </c>
      <c r="D278">
        <f>+VLOOKUP(B278,[1]Rådata!$O$2:$R$697,3,)</f>
        <v>2000</v>
      </c>
      <c r="E278" t="str">
        <f>+VLOOKUP(B278,[1]Rådata!$O$2:$Q$697,2,)</f>
        <v>NOK</v>
      </c>
      <c r="F278">
        <v>-9.4232332968690671E-3</v>
      </c>
      <c r="G278">
        <v>-4.8667163995349833E-3</v>
      </c>
      <c r="H278">
        <v>-9.7400447218131802E-3</v>
      </c>
      <c r="I278">
        <v>0.45122912216597116</v>
      </c>
      <c r="J278" t="s">
        <v>47</v>
      </c>
      <c r="K278">
        <v>14.940562225420932</v>
      </c>
      <c r="L278">
        <v>15.634388475550265</v>
      </c>
      <c r="M278">
        <v>6.9660241871061128</v>
      </c>
      <c r="N278">
        <f t="shared" si="9"/>
        <v>2.9957322735539909</v>
      </c>
      <c r="O278" t="s">
        <v>260</v>
      </c>
      <c r="P278">
        <v>15.634388475550265</v>
      </c>
      <c r="Q278">
        <v>8.9859460387603196</v>
      </c>
      <c r="R278">
        <v>8.3284510668193601</v>
      </c>
      <c r="S278">
        <v>8.2052184263954118</v>
      </c>
      <c r="T278">
        <v>0.45807259073842305</v>
      </c>
      <c r="U278">
        <v>0.51814768460575722</v>
      </c>
      <c r="V278">
        <v>2.3779724655819776E-2</v>
      </c>
    </row>
    <row r="279" spans="1:22" x14ac:dyDescent="0.25">
      <c r="A279">
        <v>2017</v>
      </c>
      <c r="B279" t="s">
        <v>58</v>
      </c>
      <c r="C279">
        <f t="shared" si="8"/>
        <v>17</v>
      </c>
      <c r="D279">
        <f>+VLOOKUP(B279,[1]Rådata!$O$2:$R$697,3,)</f>
        <v>2000</v>
      </c>
      <c r="E279" t="str">
        <f>+VLOOKUP(B279,[1]Rådata!$O$2:$Q$697,2,)</f>
        <v>NOK</v>
      </c>
      <c r="F279">
        <v>7.0824197258504959E-2</v>
      </c>
      <c r="G279">
        <v>4.183292922923032E-2</v>
      </c>
      <c r="H279">
        <v>7.1050663416525855E-2</v>
      </c>
      <c r="I279">
        <v>0.26011918373935622</v>
      </c>
      <c r="J279" t="s">
        <v>47</v>
      </c>
      <c r="K279">
        <v>14.157637490897983</v>
      </c>
      <c r="L279">
        <v>14.687346872718617</v>
      </c>
      <c r="M279">
        <v>6.7452363494843626</v>
      </c>
      <c r="N279">
        <f t="shared" si="9"/>
        <v>2.8332133440562162</v>
      </c>
      <c r="O279" t="s">
        <v>260</v>
      </c>
      <c r="P279">
        <v>14.687346872718617</v>
      </c>
      <c r="Q279">
        <v>8.8692575227972874</v>
      </c>
      <c r="R279">
        <v>8.1969879272588972</v>
      </c>
      <c r="S279">
        <v>8.1047034683711079</v>
      </c>
      <c r="T279">
        <v>0.46554149085794655</v>
      </c>
      <c r="U279">
        <v>0.51054852320675104</v>
      </c>
      <c r="V279">
        <v>2.3909985935302389E-2</v>
      </c>
    </row>
    <row r="280" spans="1:22" x14ac:dyDescent="0.25">
      <c r="A280">
        <v>2019</v>
      </c>
      <c r="B280" t="s">
        <v>58</v>
      </c>
      <c r="C280">
        <f t="shared" si="8"/>
        <v>19</v>
      </c>
      <c r="D280">
        <f>+VLOOKUP(B280,[1]Rådata!$O$2:$R$697,3,)</f>
        <v>2000</v>
      </c>
      <c r="E280" t="str">
        <f>+VLOOKUP(B280,[1]Rådata!$O$2:$Q$697,2,)</f>
        <v>NOK</v>
      </c>
      <c r="F280">
        <v>2.3447823564684139E-2</v>
      </c>
      <c r="G280">
        <v>1.0457338438232971E-2</v>
      </c>
      <c r="H280">
        <v>1.4777859351709716E-2</v>
      </c>
      <c r="I280">
        <v>0.71759963919994174</v>
      </c>
      <c r="J280" t="s">
        <v>47</v>
      </c>
      <c r="K280">
        <v>15.044017132997585</v>
      </c>
      <c r="L280">
        <v>15.389843229061629</v>
      </c>
      <c r="M280">
        <v>6.9186952190204716</v>
      </c>
      <c r="N280">
        <f t="shared" si="9"/>
        <v>2.9444389791664403</v>
      </c>
      <c r="O280" t="s">
        <v>260</v>
      </c>
      <c r="P280">
        <v>15.389843229061629</v>
      </c>
      <c r="Q280">
        <v>8.8276147508375082</v>
      </c>
      <c r="R280">
        <v>8.0030286663847328</v>
      </c>
      <c r="S280">
        <v>8.1942293048198174</v>
      </c>
      <c r="T280">
        <v>0.53079178885630496</v>
      </c>
      <c r="U280">
        <v>0.43841642228739003</v>
      </c>
      <c r="V280">
        <v>3.0791788856304986E-2</v>
      </c>
    </row>
    <row r="281" spans="1:22" x14ac:dyDescent="0.25">
      <c r="A281">
        <v>2018</v>
      </c>
      <c r="B281" t="s">
        <v>58</v>
      </c>
      <c r="C281">
        <f t="shared" si="8"/>
        <v>18</v>
      </c>
      <c r="D281">
        <f>+VLOOKUP(B281,[1]Rådata!$O$2:$R$697,3,)</f>
        <v>2000</v>
      </c>
      <c r="E281" t="str">
        <f>+VLOOKUP(B281,[1]Rådata!$O$2:$Q$697,2,)</f>
        <v>NOK</v>
      </c>
      <c r="F281">
        <v>3.1842203857894123E-2</v>
      </c>
      <c r="G281">
        <v>1.8743337551689516E-2</v>
      </c>
      <c r="H281">
        <v>3.2989128972364987E-2</v>
      </c>
      <c r="I281">
        <v>0.33515706824980535</v>
      </c>
      <c r="J281" t="s">
        <v>47</v>
      </c>
      <c r="K281">
        <v>14.211948375752922</v>
      </c>
      <c r="L281">
        <v>14.777288099172198</v>
      </c>
      <c r="M281">
        <v>6.8243736700430864</v>
      </c>
      <c r="N281">
        <f t="shared" si="9"/>
        <v>2.8903717578961645</v>
      </c>
      <c r="O281" t="s">
        <v>260</v>
      </c>
      <c r="P281">
        <v>14.777288099172198</v>
      </c>
      <c r="Q281">
        <v>8.6305218767232414</v>
      </c>
      <c r="R281">
        <v>7.5600804650218274</v>
      </c>
      <c r="S281">
        <v>8.1633713164599122</v>
      </c>
      <c r="T281">
        <v>0.62678571428571428</v>
      </c>
      <c r="U281">
        <v>0.34285714285714286</v>
      </c>
      <c r="V281">
        <v>3.0357142857142857E-2</v>
      </c>
    </row>
    <row r="282" spans="1:22" x14ac:dyDescent="0.25">
      <c r="A282">
        <v>2015</v>
      </c>
      <c r="B282" t="s">
        <v>58</v>
      </c>
      <c r="C282">
        <f t="shared" si="8"/>
        <v>15</v>
      </c>
      <c r="D282">
        <f>+VLOOKUP(B282,[1]Rådata!$O$2:$R$697,3,)</f>
        <v>2000</v>
      </c>
      <c r="E282" t="str">
        <f>+VLOOKUP(B282,[1]Rådata!$O$2:$Q$697,2,)</f>
        <v>NOK</v>
      </c>
      <c r="F282">
        <v>9.5512381470972366E-2</v>
      </c>
      <c r="G282">
        <v>3.8028809550224474E-2</v>
      </c>
      <c r="H282">
        <v>3.109968813046577E-2</v>
      </c>
      <c r="I282">
        <v>0.81437365199154299</v>
      </c>
      <c r="J282" t="s">
        <v>47</v>
      </c>
      <c r="K282">
        <v>14.182839644428563</v>
      </c>
      <c r="L282">
        <v>13.981693417066797</v>
      </c>
      <c r="M282">
        <v>6.0591231955817966</v>
      </c>
      <c r="N282">
        <f t="shared" si="9"/>
        <v>2.7080502011022101</v>
      </c>
      <c r="O282" t="s">
        <v>260</v>
      </c>
      <c r="P282">
        <v>13.981693417066797</v>
      </c>
      <c r="Q282">
        <v>8.6251503329213293</v>
      </c>
      <c r="R282">
        <v>7.8477625374736082</v>
      </c>
      <c r="S282">
        <v>7.9690117811064782</v>
      </c>
      <c r="T282">
        <v>0.51885098743267499</v>
      </c>
      <c r="U282">
        <v>0.45960502692998206</v>
      </c>
      <c r="V282">
        <v>2.1543985637342909E-2</v>
      </c>
    </row>
    <row r="283" spans="1:22" x14ac:dyDescent="0.25">
      <c r="A283">
        <v>2016</v>
      </c>
      <c r="B283" t="s">
        <v>58</v>
      </c>
      <c r="C283">
        <f t="shared" si="8"/>
        <v>16</v>
      </c>
      <c r="D283">
        <f>+VLOOKUP(B283,[1]Rådata!$O$2:$R$697,3,)</f>
        <v>2000</v>
      </c>
      <c r="E283" t="str">
        <f>+VLOOKUP(B283,[1]Rådata!$O$2:$Q$697,2,)</f>
        <v>NOK</v>
      </c>
      <c r="F283">
        <v>-3.1529362346887489E-2</v>
      </c>
      <c r="G283">
        <v>-1.7334701942019432E-2</v>
      </c>
      <c r="H283">
        <v>-3.4439673218840304E-2</v>
      </c>
      <c r="I283">
        <v>0.32380041555090494</v>
      </c>
      <c r="J283" t="s">
        <v>47</v>
      </c>
      <c r="K283">
        <v>14.014780181474251</v>
      </c>
      <c r="L283">
        <v>14.701278987579782</v>
      </c>
      <c r="M283">
        <v>6.7093043402582984</v>
      </c>
      <c r="N283">
        <f t="shared" si="9"/>
        <v>2.7725887222397811</v>
      </c>
      <c r="O283" t="s">
        <v>260</v>
      </c>
      <c r="P283">
        <v>14.701278987579782</v>
      </c>
      <c r="Q283">
        <v>8.5848518398900531</v>
      </c>
      <c r="R283">
        <v>7.696212639346407</v>
      </c>
      <c r="S283">
        <v>8.0096953577429222</v>
      </c>
      <c r="T283">
        <v>0.56261682242990652</v>
      </c>
      <c r="U283">
        <v>0.41121495327102803</v>
      </c>
      <c r="V283">
        <v>2.6168224299065422E-2</v>
      </c>
    </row>
    <row r="284" spans="1:22" x14ac:dyDescent="0.25">
      <c r="A284">
        <v>2015</v>
      </c>
      <c r="B284" t="s">
        <v>207</v>
      </c>
      <c r="C284">
        <f t="shared" si="8"/>
        <v>10</v>
      </c>
      <c r="D284">
        <f>+VLOOKUP(B284,[1]Rådata!$O$2:$R$697,3,)</f>
        <v>2005</v>
      </c>
      <c r="E284" t="str">
        <f>+VLOOKUP(B284,[1]Rådata!$O$2:$Q$697,2,)</f>
        <v>USD</v>
      </c>
      <c r="F284">
        <v>0.10531886742524478</v>
      </c>
      <c r="G284">
        <v>6.5631080769103919E-3</v>
      </c>
      <c r="H284">
        <v>2.1028160828446135E-2</v>
      </c>
      <c r="I284">
        <v>9.7041545382376277</v>
      </c>
      <c r="J284" t="s">
        <v>72</v>
      </c>
      <c r="K284">
        <v>9.8483447530389192</v>
      </c>
      <c r="L284">
        <v>11.012743001302718</v>
      </c>
      <c r="M284">
        <v>4.2626798770413155</v>
      </c>
      <c r="N284">
        <f t="shared" si="9"/>
        <v>2.3025850929940459</v>
      </c>
      <c r="O284" t="s">
        <v>259</v>
      </c>
      <c r="P284">
        <v>13.187335619221486</v>
      </c>
      <c r="Q284">
        <v>8.6123442676551711</v>
      </c>
      <c r="R284">
        <v>8.1015186438891806</v>
      </c>
      <c r="S284">
        <v>7.6960535357810151</v>
      </c>
      <c r="T284">
        <v>0.4</v>
      </c>
      <c r="U284">
        <v>0.60000000000000009</v>
      </c>
      <c r="V284">
        <v>0</v>
      </c>
    </row>
    <row r="285" spans="1:22" x14ac:dyDescent="0.25">
      <c r="A285">
        <v>2019</v>
      </c>
      <c r="B285" t="s">
        <v>207</v>
      </c>
      <c r="C285">
        <f t="shared" si="8"/>
        <v>14</v>
      </c>
      <c r="D285">
        <f>+VLOOKUP(B285,[1]Rådata!$O$2:$R$697,3,)</f>
        <v>2005</v>
      </c>
      <c r="E285" t="str">
        <f>+VLOOKUP(B285,[1]Rådata!$O$2:$Q$697,2,)</f>
        <v>USD</v>
      </c>
      <c r="F285">
        <v>0.42435641236628657</v>
      </c>
      <c r="G285">
        <v>-8.3410351201478744E-2</v>
      </c>
      <c r="H285">
        <v>-0.21145735707591379</v>
      </c>
      <c r="I285">
        <v>-4.5893969672034798</v>
      </c>
      <c r="J285" t="s">
        <v>72</v>
      </c>
      <c r="K285">
        <v>9.7451949735415351</v>
      </c>
      <c r="L285">
        <v>10.675445913520363</v>
      </c>
      <c r="M285">
        <v>3.9512437185814275</v>
      </c>
      <c r="N285">
        <f t="shared" si="9"/>
        <v>2.6390573296152584</v>
      </c>
      <c r="O285" t="s">
        <v>259</v>
      </c>
      <c r="P285">
        <v>12.852195637667197</v>
      </c>
      <c r="Q285">
        <v>7.2266057313963712</v>
      </c>
      <c r="R285">
        <v>0</v>
      </c>
      <c r="S285">
        <v>7.2266057313963712</v>
      </c>
      <c r="T285">
        <v>1</v>
      </c>
      <c r="U285">
        <v>0</v>
      </c>
      <c r="V285">
        <v>0</v>
      </c>
    </row>
    <row r="286" spans="1:22" x14ac:dyDescent="0.25">
      <c r="A286">
        <v>2018</v>
      </c>
      <c r="B286" t="s">
        <v>207</v>
      </c>
      <c r="C286">
        <f t="shared" si="8"/>
        <v>13</v>
      </c>
      <c r="D286">
        <f>+VLOOKUP(B286,[1]Rådata!$O$2:$R$697,3,)</f>
        <v>2005</v>
      </c>
      <c r="E286" t="str">
        <f>+VLOOKUP(B286,[1]Rådata!$O$2:$Q$697,2,)</f>
        <v>USD</v>
      </c>
      <c r="F286">
        <v>0.14682482279762765</v>
      </c>
      <c r="G286">
        <v>-5.188763642869923E-2</v>
      </c>
      <c r="H286">
        <v>-9.5224692747912551E-2</v>
      </c>
      <c r="I286">
        <v>-2.7884420656733688</v>
      </c>
      <c r="J286" t="s">
        <v>72</v>
      </c>
      <c r="K286">
        <v>9.9673070652490825</v>
      </c>
      <c r="L286">
        <v>10.574465808325012</v>
      </c>
      <c r="M286">
        <v>3.8918202981106265</v>
      </c>
      <c r="N286">
        <f t="shared" si="9"/>
        <v>2.5649493574615367</v>
      </c>
      <c r="O286" t="s">
        <v>259</v>
      </c>
      <c r="P286">
        <v>12.736765321869933</v>
      </c>
      <c r="Q286">
        <v>7.2121555207944583</v>
      </c>
      <c r="R286">
        <v>0</v>
      </c>
      <c r="S286">
        <v>7.2121555207944583</v>
      </c>
      <c r="T286">
        <v>1</v>
      </c>
      <c r="U286">
        <v>0</v>
      </c>
      <c r="V286">
        <v>0</v>
      </c>
    </row>
    <row r="287" spans="1:22" x14ac:dyDescent="0.25">
      <c r="A287">
        <v>2022</v>
      </c>
      <c r="B287" t="s">
        <v>207</v>
      </c>
      <c r="C287">
        <f t="shared" si="8"/>
        <v>17</v>
      </c>
      <c r="D287">
        <f>+VLOOKUP(B287,[1]Rådata!$O$2:$R$697,3,)</f>
        <v>2005</v>
      </c>
      <c r="E287" t="str">
        <f>+VLOOKUP(B287,[1]Rådata!$O$2:$Q$697,2,)</f>
        <v>USD</v>
      </c>
      <c r="F287">
        <v>-0.8998655913978495</v>
      </c>
      <c r="G287">
        <v>7.849229145905387E-2</v>
      </c>
      <c r="H287">
        <v>0.14095478709405759</v>
      </c>
      <c r="I287">
        <v>-7.227486559139785</v>
      </c>
      <c r="J287" t="s">
        <v>72</v>
      </c>
      <c r="K287">
        <v>9.8521416251845402</v>
      </c>
      <c r="L287">
        <v>10.437580383240466</v>
      </c>
      <c r="M287">
        <v>4.1271343850450917</v>
      </c>
      <c r="N287">
        <f t="shared" si="9"/>
        <v>2.8332133440562162</v>
      </c>
      <c r="O287" t="s">
        <v>259</v>
      </c>
      <c r="P287">
        <v>12.73078158492417</v>
      </c>
      <c r="Q287">
        <v>7.1294831086351822</v>
      </c>
      <c r="R287">
        <v>0</v>
      </c>
      <c r="S287">
        <v>7.1294831086351822</v>
      </c>
      <c r="T287">
        <v>1</v>
      </c>
      <c r="U287">
        <v>0</v>
      </c>
      <c r="V287">
        <v>0</v>
      </c>
    </row>
    <row r="288" spans="1:22" x14ac:dyDescent="0.25">
      <c r="A288">
        <v>2020</v>
      </c>
      <c r="B288" t="s">
        <v>207</v>
      </c>
      <c r="C288">
        <f t="shared" si="8"/>
        <v>15</v>
      </c>
      <c r="D288">
        <f>+VLOOKUP(B288,[1]Rådata!$O$2:$R$697,3,)</f>
        <v>2005</v>
      </c>
      <c r="E288" t="str">
        <f>+VLOOKUP(B288,[1]Rådata!$O$2:$Q$697,2,)</f>
        <v>USD</v>
      </c>
      <c r="F288">
        <v>1.2497096399535423</v>
      </c>
      <c r="G288">
        <v>-0.21472147784936427</v>
      </c>
      <c r="H288">
        <v>-0.84156424581005596</v>
      </c>
      <c r="I288">
        <v>-3.8695868591338973</v>
      </c>
      <c r="J288" t="s">
        <v>72</v>
      </c>
      <c r="K288">
        <v>9.0994088112689013</v>
      </c>
      <c r="L288">
        <v>10.465329432318082</v>
      </c>
      <c r="M288">
        <v>3.970291913552122</v>
      </c>
      <c r="N288">
        <f t="shared" si="9"/>
        <v>2.7080502011022101</v>
      </c>
      <c r="O288" t="s">
        <v>259</v>
      </c>
      <c r="P288">
        <v>12.609797657214992</v>
      </c>
      <c r="Q288">
        <v>7.0042806292585809</v>
      </c>
      <c r="R288">
        <v>0</v>
      </c>
      <c r="S288">
        <v>7.0042806292585809</v>
      </c>
      <c r="T288">
        <v>1</v>
      </c>
      <c r="U288">
        <v>0</v>
      </c>
      <c r="V288">
        <v>0</v>
      </c>
    </row>
    <row r="289" spans="1:22" x14ac:dyDescent="0.25">
      <c r="A289">
        <v>2021</v>
      </c>
      <c r="B289" t="s">
        <v>207</v>
      </c>
      <c r="C289">
        <f t="shared" si="8"/>
        <v>16</v>
      </c>
      <c r="D289">
        <f>+VLOOKUP(B289,[1]Rådata!$O$2:$R$697,3,)</f>
        <v>2005</v>
      </c>
      <c r="E289" t="str">
        <f>+VLOOKUP(B289,[1]Rådata!$O$2:$Q$697,2,)</f>
        <v>USD</v>
      </c>
      <c r="F289">
        <v>-6.9712110397335228E-2</v>
      </c>
      <c r="G289">
        <v>7.916137573285062E-3</v>
      </c>
      <c r="H289">
        <v>2.3140104248933816E-2</v>
      </c>
      <c r="I289">
        <v>-5.9005472281703542</v>
      </c>
      <c r="J289" t="s">
        <v>72</v>
      </c>
      <c r="K289">
        <v>9.4463606611040714</v>
      </c>
      <c r="L289">
        <v>10.51902448126828</v>
      </c>
      <c r="M289">
        <v>3.9318256327243257</v>
      </c>
      <c r="N289">
        <f t="shared" si="9"/>
        <v>2.7725887222397811</v>
      </c>
      <c r="O289" t="s">
        <v>259</v>
      </c>
      <c r="P289">
        <v>12.697892718264281</v>
      </c>
      <c r="Q289">
        <v>6.9910525923684181</v>
      </c>
      <c r="R289">
        <v>0</v>
      </c>
      <c r="S289">
        <v>6.9910525923684181</v>
      </c>
      <c r="T289">
        <v>1</v>
      </c>
      <c r="U289">
        <v>0</v>
      </c>
      <c r="V289">
        <v>0</v>
      </c>
    </row>
    <row r="290" spans="1:22" x14ac:dyDescent="0.25">
      <c r="A290">
        <v>2017</v>
      </c>
      <c r="B290" t="s">
        <v>207</v>
      </c>
      <c r="C290">
        <f t="shared" si="8"/>
        <v>12</v>
      </c>
      <c r="D290">
        <f>+VLOOKUP(B290,[1]Rådata!$O$2:$R$697,3,)</f>
        <v>2005</v>
      </c>
      <c r="E290" t="str">
        <f>+VLOOKUP(B290,[1]Rådata!$O$2:$Q$697,2,)</f>
        <v>USD</v>
      </c>
      <c r="F290">
        <v>0.17944093778178538</v>
      </c>
      <c r="G290">
        <v>-2.6762899538261532E-2</v>
      </c>
      <c r="H290">
        <v>-7.1919045898084566E-2</v>
      </c>
      <c r="I290">
        <v>-5.7461677186654647</v>
      </c>
      <c r="J290" t="s">
        <v>72</v>
      </c>
      <c r="K290">
        <v>9.7172784490149802</v>
      </c>
      <c r="L290">
        <v>10.705802990096727</v>
      </c>
      <c r="M290">
        <v>3.7612001156935624</v>
      </c>
      <c r="N290">
        <f t="shared" si="9"/>
        <v>2.4849066497880004</v>
      </c>
      <c r="O290" t="s">
        <v>259</v>
      </c>
      <c r="P290">
        <v>12.814936820254054</v>
      </c>
      <c r="Q290">
        <v>6.9766682806129099</v>
      </c>
      <c r="R290">
        <v>0</v>
      </c>
      <c r="S290">
        <v>6.9766682806129099</v>
      </c>
      <c r="T290">
        <v>1</v>
      </c>
      <c r="U290">
        <v>0</v>
      </c>
      <c r="V290">
        <v>0</v>
      </c>
    </row>
    <row r="291" spans="1:22" x14ac:dyDescent="0.25">
      <c r="A291">
        <v>2017</v>
      </c>
      <c r="B291" t="s">
        <v>223</v>
      </c>
      <c r="C291">
        <f t="shared" si="8"/>
        <v>22</v>
      </c>
      <c r="D291">
        <f>+VLOOKUP(B291,[1]Rådata!$O$2:$R$697,3,)</f>
        <v>1995</v>
      </c>
      <c r="E291" t="str">
        <f>+VLOOKUP(B291,[1]Rådata!$O$2:$Q$697,2,)</f>
        <v>NOK</v>
      </c>
      <c r="F291">
        <v>0.77672893874165649</v>
      </c>
      <c r="G291">
        <v>0.18399128038882731</v>
      </c>
      <c r="H291">
        <v>8.2799852639334773E-2</v>
      </c>
      <c r="I291">
        <v>0.13426675619100281</v>
      </c>
      <c r="J291" t="s">
        <v>68</v>
      </c>
      <c r="K291">
        <v>13.071122713210732</v>
      </c>
      <c r="L291">
        <v>12.272660627587257</v>
      </c>
      <c r="M291">
        <v>6.1964441277945204</v>
      </c>
      <c r="N291">
        <f t="shared" si="9"/>
        <v>3.0910424533583161</v>
      </c>
      <c r="O291" t="s">
        <v>261</v>
      </c>
      <c r="P291">
        <v>12.272660627587257</v>
      </c>
      <c r="Q291">
        <v>8.5131851700186978</v>
      </c>
      <c r="R291">
        <v>7.9083871592900428</v>
      </c>
      <c r="S291">
        <v>7.6778635006782103</v>
      </c>
      <c r="T291">
        <v>0.43373493975903615</v>
      </c>
      <c r="U291">
        <v>0.54618473895582331</v>
      </c>
      <c r="V291">
        <v>2.0080321285140562E-2</v>
      </c>
    </row>
    <row r="292" spans="1:22" x14ac:dyDescent="0.25">
      <c r="A292">
        <v>2020</v>
      </c>
      <c r="B292" t="s">
        <v>223</v>
      </c>
      <c r="C292">
        <f t="shared" si="8"/>
        <v>25</v>
      </c>
      <c r="D292">
        <f>+VLOOKUP(B292,[1]Rådata!$O$2:$R$697,3,)</f>
        <v>1995</v>
      </c>
      <c r="E292" t="str">
        <f>+VLOOKUP(B292,[1]Rådata!$O$2:$Q$697,2,)</f>
        <v>NOK</v>
      </c>
      <c r="F292">
        <v>1.8221076846917679</v>
      </c>
      <c r="G292">
        <v>0.27881102179763667</v>
      </c>
      <c r="H292">
        <v>0.10167990484114189</v>
      </c>
      <c r="I292">
        <v>0.72688622928860547</v>
      </c>
      <c r="J292" t="s">
        <v>68</v>
      </c>
      <c r="K292">
        <v>13.330014742110574</v>
      </c>
      <c r="L292">
        <v>12.321310222030254</v>
      </c>
      <c r="M292">
        <v>6.3508857167147399</v>
      </c>
      <c r="N292">
        <f t="shared" si="9"/>
        <v>3.2188758248682006</v>
      </c>
      <c r="O292" t="s">
        <v>261</v>
      </c>
      <c r="P292">
        <v>12.321310222030254</v>
      </c>
      <c r="Q292">
        <v>8.4805292070446452</v>
      </c>
      <c r="R292">
        <v>7.7621706071382048</v>
      </c>
      <c r="S292">
        <v>7.696212639346407</v>
      </c>
      <c r="T292">
        <v>0.45643153526970953</v>
      </c>
      <c r="U292">
        <v>0.487551867219917</v>
      </c>
      <c r="V292">
        <v>5.6016597510373446E-2</v>
      </c>
    </row>
    <row r="293" spans="1:22" x14ac:dyDescent="0.25">
      <c r="A293">
        <v>2018</v>
      </c>
      <c r="B293" t="s">
        <v>223</v>
      </c>
      <c r="C293">
        <f t="shared" si="8"/>
        <v>23</v>
      </c>
      <c r="D293">
        <f>+VLOOKUP(B293,[1]Rådata!$O$2:$R$697,3,)</f>
        <v>1995</v>
      </c>
      <c r="E293" t="str">
        <f>+VLOOKUP(B293,[1]Rådata!$O$2:$Q$697,2,)</f>
        <v>NOK</v>
      </c>
      <c r="F293">
        <v>0.90247244061294618</v>
      </c>
      <c r="G293">
        <v>0.21971796292875179</v>
      </c>
      <c r="H293">
        <v>8.058375037406626E-2</v>
      </c>
      <c r="I293">
        <v>9.9930442847206119E-2</v>
      </c>
      <c r="J293" t="s">
        <v>68</v>
      </c>
      <c r="K293">
        <v>13.183125401545338</v>
      </c>
      <c r="L293">
        <v>12.180077685253089</v>
      </c>
      <c r="M293">
        <v>6.1862086239004936</v>
      </c>
      <c r="N293">
        <f t="shared" si="9"/>
        <v>3.1354942159291497</v>
      </c>
      <c r="O293" t="s">
        <v>261</v>
      </c>
      <c r="P293">
        <v>12.180077685253089</v>
      </c>
      <c r="Q293">
        <v>8.2401212980764722</v>
      </c>
      <c r="R293">
        <v>7.2723983925700466</v>
      </c>
      <c r="S293">
        <v>7.718685495198466</v>
      </c>
      <c r="T293">
        <v>0.59366754617414252</v>
      </c>
      <c r="U293">
        <v>0.37994722955145116</v>
      </c>
      <c r="V293">
        <v>2.6385224274406333E-2</v>
      </c>
    </row>
    <row r="294" spans="1:22" x14ac:dyDescent="0.25">
      <c r="A294">
        <v>2019</v>
      </c>
      <c r="B294" t="s">
        <v>223</v>
      </c>
      <c r="C294">
        <f t="shared" si="8"/>
        <v>24</v>
      </c>
      <c r="D294">
        <f>+VLOOKUP(B294,[1]Rådata!$O$2:$R$697,3,)</f>
        <v>1995</v>
      </c>
      <c r="E294" t="str">
        <f>+VLOOKUP(B294,[1]Rådata!$O$2:$Q$697,2,)</f>
        <v>NOK</v>
      </c>
      <c r="F294">
        <v>1.2123309827262727</v>
      </c>
      <c r="G294">
        <v>0.23304218777851934</v>
      </c>
      <c r="H294">
        <v>0.10033052659382707</v>
      </c>
      <c r="I294">
        <v>0.76722520540855266</v>
      </c>
      <c r="J294" t="s">
        <v>68</v>
      </c>
      <c r="K294">
        <v>13.236259758684334</v>
      </c>
      <c r="L294">
        <v>12.393510259623094</v>
      </c>
      <c r="M294">
        <v>6.2383246250395077</v>
      </c>
      <c r="N294">
        <f t="shared" si="9"/>
        <v>3.1780538303479458</v>
      </c>
      <c r="O294" t="s">
        <v>261</v>
      </c>
      <c r="P294">
        <v>12.393510259623094</v>
      </c>
      <c r="Q294">
        <v>8.2133817370345721</v>
      </c>
      <c r="R294">
        <v>7.1066061377273027</v>
      </c>
      <c r="S294">
        <v>7.7621706071382048</v>
      </c>
      <c r="T294">
        <v>0.63685636856368566</v>
      </c>
      <c r="U294">
        <v>0.33062330623306235</v>
      </c>
      <c r="V294">
        <v>3.2520325203252036E-2</v>
      </c>
    </row>
    <row r="295" spans="1:22" x14ac:dyDescent="0.25">
      <c r="A295">
        <v>2015</v>
      </c>
      <c r="B295" t="s">
        <v>223</v>
      </c>
      <c r="C295">
        <f t="shared" si="8"/>
        <v>20</v>
      </c>
      <c r="D295">
        <f>+VLOOKUP(B295,[1]Rådata!$O$2:$R$697,3,)</f>
        <v>1995</v>
      </c>
      <c r="E295" t="str">
        <f>+VLOOKUP(B295,[1]Rådata!$O$2:$Q$697,2,)</f>
        <v>NOK</v>
      </c>
      <c r="F295">
        <v>0.37030569291005677</v>
      </c>
      <c r="G295">
        <v>9.3646277856804169E-2</v>
      </c>
      <c r="H295">
        <v>4.6268543591651681E-2</v>
      </c>
      <c r="I295">
        <v>0.41411003474200836</v>
      </c>
      <c r="J295" t="s">
        <v>68</v>
      </c>
      <c r="K295">
        <v>12.984004350482927</v>
      </c>
      <c r="L295">
        <v>12.278941993763045</v>
      </c>
      <c r="M295">
        <v>5.9914645471079817</v>
      </c>
      <c r="N295">
        <f t="shared" si="9"/>
        <v>2.9957322735539909</v>
      </c>
      <c r="O295" t="s">
        <v>261</v>
      </c>
      <c r="P295">
        <v>12.278941993763045</v>
      </c>
      <c r="Q295">
        <v>8.1633713164599122</v>
      </c>
      <c r="R295">
        <v>6.1944053911046719</v>
      </c>
      <c r="S295">
        <v>7.6009024595420822</v>
      </c>
      <c r="T295">
        <v>0.56980056980056981</v>
      </c>
      <c r="U295">
        <v>0.1396011396011396</v>
      </c>
      <c r="V295">
        <v>0.29059829059829062</v>
      </c>
    </row>
    <row r="296" spans="1:22" x14ac:dyDescent="0.25">
      <c r="A296">
        <v>2022</v>
      </c>
      <c r="B296" t="s">
        <v>223</v>
      </c>
      <c r="C296">
        <f t="shared" si="8"/>
        <v>27</v>
      </c>
      <c r="D296">
        <f>+VLOOKUP(B296,[1]Rådata!$O$2:$R$697,3,)</f>
        <v>1995</v>
      </c>
      <c r="E296" t="str">
        <f>+VLOOKUP(B296,[1]Rådata!$O$2:$Q$697,2,)</f>
        <v>NOK</v>
      </c>
      <c r="F296">
        <v>1.5618097973382952</v>
      </c>
      <c r="G296">
        <v>0.33031898738509052</v>
      </c>
      <c r="H296">
        <v>0.10493993259404218</v>
      </c>
      <c r="I296">
        <v>0.41300918247643709</v>
      </c>
      <c r="J296" t="s">
        <v>68</v>
      </c>
      <c r="K296">
        <v>13.508767982773751</v>
      </c>
      <c r="L296">
        <v>12.362097282687794</v>
      </c>
      <c r="M296">
        <v>6.5482191027623724</v>
      </c>
      <c r="N296">
        <f t="shared" si="9"/>
        <v>3.2958368660043291</v>
      </c>
      <c r="O296" t="s">
        <v>261</v>
      </c>
      <c r="P296">
        <v>12.362097282687794</v>
      </c>
      <c r="Q296">
        <v>8.1461295100254052</v>
      </c>
      <c r="R296">
        <v>6.522092798170152</v>
      </c>
      <c r="S296">
        <v>7.8823149189802679</v>
      </c>
      <c r="T296">
        <v>0.76811594202898548</v>
      </c>
      <c r="U296">
        <v>0.19710144927536233</v>
      </c>
      <c r="V296">
        <v>3.4782608695652174E-2</v>
      </c>
    </row>
    <row r="297" spans="1:22" x14ac:dyDescent="0.25">
      <c r="A297">
        <v>2021</v>
      </c>
      <c r="B297" t="s">
        <v>223</v>
      </c>
      <c r="C297">
        <f t="shared" si="8"/>
        <v>26</v>
      </c>
      <c r="D297">
        <f>+VLOOKUP(B297,[1]Rådata!$O$2:$R$697,3,)</f>
        <v>1995</v>
      </c>
      <c r="E297" t="str">
        <f>+VLOOKUP(B297,[1]Rådata!$O$2:$Q$697,2,)</f>
        <v>NOK</v>
      </c>
      <c r="F297">
        <v>1.4822440307567786</v>
      </c>
      <c r="G297">
        <v>0.26501153167819835</v>
      </c>
      <c r="H297">
        <v>9.2569132249289948E-2</v>
      </c>
      <c r="I297">
        <v>0.50677863213273977</v>
      </c>
      <c r="J297" t="s">
        <v>68</v>
      </c>
      <c r="K297">
        <v>13.358323642617409</v>
      </c>
      <c r="L297">
        <v>12.306506042851444</v>
      </c>
      <c r="M297">
        <v>6.4738906963522744</v>
      </c>
      <c r="N297">
        <f t="shared" si="9"/>
        <v>3.2580965380214821</v>
      </c>
      <c r="O297" t="s">
        <v>261</v>
      </c>
      <c r="P297">
        <v>12.306506042851444</v>
      </c>
      <c r="Q297">
        <v>8.1373958300566507</v>
      </c>
      <c r="R297">
        <v>6.7799219074722519</v>
      </c>
      <c r="S297">
        <v>7.7997533182872472</v>
      </c>
      <c r="T297">
        <v>0.71345029239766078</v>
      </c>
      <c r="U297">
        <v>0.25730994152046782</v>
      </c>
      <c r="V297">
        <v>2.9239766081871343E-2</v>
      </c>
    </row>
    <row r="298" spans="1:22" x14ac:dyDescent="0.25">
      <c r="A298">
        <v>2016</v>
      </c>
      <c r="B298" t="s">
        <v>223</v>
      </c>
      <c r="C298">
        <f t="shared" si="8"/>
        <v>21</v>
      </c>
      <c r="D298">
        <f>+VLOOKUP(B298,[1]Rådata!$O$2:$R$697,3,)</f>
        <v>1995</v>
      </c>
      <c r="E298" t="str">
        <f>+VLOOKUP(B298,[1]Rådata!$O$2:$Q$697,2,)</f>
        <v>NOK</v>
      </c>
      <c r="F298">
        <v>0.65908128509619812</v>
      </c>
      <c r="G298">
        <v>0.17120202010540511</v>
      </c>
      <c r="H298">
        <v>8.4272823791688545E-2</v>
      </c>
      <c r="I298">
        <v>0.37394826475191018</v>
      </c>
      <c r="J298" t="s">
        <v>68</v>
      </c>
      <c r="K298">
        <v>12.959343145805061</v>
      </c>
      <c r="L298">
        <v>12.250558320569452</v>
      </c>
      <c r="M298">
        <v>5.978885764901122</v>
      </c>
      <c r="N298">
        <f t="shared" si="9"/>
        <v>3.044522437723423</v>
      </c>
      <c r="O298" t="s">
        <v>261</v>
      </c>
      <c r="P298">
        <v>12.250558320569452</v>
      </c>
      <c r="Q298">
        <v>7.9120568881790057</v>
      </c>
      <c r="R298">
        <v>6.1944053911046719</v>
      </c>
      <c r="S298">
        <v>7.6353038862594147</v>
      </c>
      <c r="T298">
        <v>0.75824175824175821</v>
      </c>
      <c r="U298">
        <v>0.17948717948717949</v>
      </c>
      <c r="V298">
        <v>6.2271062271062272E-2</v>
      </c>
    </row>
    <row r="299" spans="1:22" x14ac:dyDescent="0.25">
      <c r="A299">
        <v>2016</v>
      </c>
      <c r="B299" t="s">
        <v>186</v>
      </c>
      <c r="C299">
        <f t="shared" si="8"/>
        <v>79</v>
      </c>
      <c r="D299">
        <f>+VLOOKUP(B299,[1]Rådata!$O$2:$R$697,3,)</f>
        <v>1937</v>
      </c>
      <c r="E299" t="str">
        <f>+VLOOKUP(B299,[1]Rådata!$O$2:$Q$697,2,)</f>
        <v>NOK</v>
      </c>
      <c r="F299">
        <v>0.17250761255203073</v>
      </c>
      <c r="G299">
        <v>8.2221570209773109E-2</v>
      </c>
      <c r="H299">
        <v>0.13362603289817393</v>
      </c>
      <c r="I299">
        <v>0.52500868010519885</v>
      </c>
      <c r="J299" t="s">
        <v>64</v>
      </c>
      <c r="K299">
        <v>14.073196202430331</v>
      </c>
      <c r="L299">
        <v>14.558823622623557</v>
      </c>
      <c r="M299">
        <v>6.0844994130751715</v>
      </c>
      <c r="N299">
        <f t="shared" si="9"/>
        <v>4.3694478524670215</v>
      </c>
      <c r="O299" t="s">
        <v>262</v>
      </c>
      <c r="P299">
        <v>14.558823622623557</v>
      </c>
      <c r="Q299">
        <v>8.9199880709685235</v>
      </c>
      <c r="R299">
        <v>8.4846699997106771</v>
      </c>
      <c r="S299">
        <v>7.779048644925556</v>
      </c>
      <c r="T299">
        <v>0.31951871657754011</v>
      </c>
      <c r="U299">
        <v>0.6470588235294118</v>
      </c>
      <c r="V299">
        <v>3.342245989304813E-2</v>
      </c>
    </row>
    <row r="300" spans="1:22" x14ac:dyDescent="0.25">
      <c r="A300">
        <v>2015</v>
      </c>
      <c r="B300" t="s">
        <v>186</v>
      </c>
      <c r="C300">
        <f t="shared" si="8"/>
        <v>78</v>
      </c>
      <c r="D300">
        <f>+VLOOKUP(B300,[1]Rådata!$O$2:$R$697,3,)</f>
        <v>1937</v>
      </c>
      <c r="E300" t="str">
        <f>+VLOOKUP(B300,[1]Rådata!$O$2:$Q$697,2,)</f>
        <v>NOK</v>
      </c>
      <c r="F300">
        <v>0.12961336420550026</v>
      </c>
      <c r="G300">
        <v>6.0282787357255285E-2</v>
      </c>
      <c r="H300">
        <v>0.10306092139817725</v>
      </c>
      <c r="I300">
        <v>0.55583551681954602</v>
      </c>
      <c r="J300" t="s">
        <v>64</v>
      </c>
      <c r="K300">
        <v>13.988146190613193</v>
      </c>
      <c r="L300">
        <v>14.524419861022613</v>
      </c>
      <c r="M300">
        <v>6.0661080901037474</v>
      </c>
      <c r="N300">
        <f t="shared" si="9"/>
        <v>4.3567088266895917</v>
      </c>
      <c r="O300" t="s">
        <v>262</v>
      </c>
      <c r="P300">
        <v>14.524419861022613</v>
      </c>
      <c r="Q300">
        <v>8.892886141190731</v>
      </c>
      <c r="R300">
        <v>8.4574431870104636</v>
      </c>
      <c r="S300">
        <v>7.7493224646603558</v>
      </c>
      <c r="T300">
        <v>0.31868131868131866</v>
      </c>
      <c r="U300">
        <v>0.64697802197802201</v>
      </c>
      <c r="V300">
        <v>3.4340659340659344E-2</v>
      </c>
    </row>
    <row r="301" spans="1:22" x14ac:dyDescent="0.25">
      <c r="A301">
        <v>2021</v>
      </c>
      <c r="B301" t="s">
        <v>186</v>
      </c>
      <c r="C301">
        <f t="shared" si="8"/>
        <v>84</v>
      </c>
      <c r="D301">
        <f>+VLOOKUP(B301,[1]Rådata!$O$2:$R$697,3,)</f>
        <v>1937</v>
      </c>
      <c r="E301" t="str">
        <f>+VLOOKUP(B301,[1]Rådata!$O$2:$Q$697,2,)</f>
        <v>NOK</v>
      </c>
      <c r="F301">
        <v>0.42881513119494269</v>
      </c>
      <c r="G301">
        <v>0.15317566023089124</v>
      </c>
      <c r="H301">
        <v>0.17482473904586746</v>
      </c>
      <c r="I301">
        <v>0.76756664288095877</v>
      </c>
      <c r="J301" t="s">
        <v>64</v>
      </c>
      <c r="K301">
        <v>14.945975456214668</v>
      </c>
      <c r="L301">
        <v>15.078174068237429</v>
      </c>
      <c r="M301">
        <v>5.9939614273065693</v>
      </c>
      <c r="N301">
        <f t="shared" si="9"/>
        <v>4.4308167988433134</v>
      </c>
      <c r="O301" t="s">
        <v>262</v>
      </c>
      <c r="P301">
        <v>15.078174068237429</v>
      </c>
      <c r="Q301">
        <v>8.706159290928861</v>
      </c>
      <c r="R301">
        <v>7.8160138391590275</v>
      </c>
      <c r="S301">
        <v>8.1077200619105341</v>
      </c>
      <c r="T301">
        <v>0.54966887417218546</v>
      </c>
      <c r="U301">
        <v>0.41059602649006621</v>
      </c>
      <c r="V301">
        <v>3.9735099337748346E-2</v>
      </c>
    </row>
    <row r="302" spans="1:22" x14ac:dyDescent="0.25">
      <c r="A302">
        <v>2020</v>
      </c>
      <c r="B302" t="s">
        <v>186</v>
      </c>
      <c r="C302">
        <f t="shared" si="8"/>
        <v>83</v>
      </c>
      <c r="D302">
        <f>+VLOOKUP(B302,[1]Rådata!$O$2:$R$697,3,)</f>
        <v>1937</v>
      </c>
      <c r="E302" t="str">
        <f>+VLOOKUP(B302,[1]Rådata!$O$2:$Q$697,2,)</f>
        <v>NOK</v>
      </c>
      <c r="F302">
        <v>0.40807242269760025</v>
      </c>
      <c r="G302">
        <v>0.13951286243464886</v>
      </c>
      <c r="H302">
        <v>0.16142177170147645</v>
      </c>
      <c r="I302">
        <v>0.88351352058625643</v>
      </c>
      <c r="J302" t="s">
        <v>64</v>
      </c>
      <c r="K302">
        <v>14.912340592694282</v>
      </c>
      <c r="L302">
        <v>15.058204431411429</v>
      </c>
      <c r="M302">
        <v>6.6567265241783913</v>
      </c>
      <c r="N302">
        <f t="shared" si="9"/>
        <v>4.4188406077965983</v>
      </c>
      <c r="O302" t="s">
        <v>262</v>
      </c>
      <c r="P302">
        <v>15.058204431411429</v>
      </c>
      <c r="Q302">
        <v>8.4446224985814027</v>
      </c>
      <c r="R302">
        <v>7.1308988302963465</v>
      </c>
      <c r="S302">
        <v>8.0551577318196781</v>
      </c>
      <c r="T302">
        <v>0.67741935483870963</v>
      </c>
      <c r="U302">
        <v>0.26881720430107525</v>
      </c>
      <c r="V302">
        <v>5.3763440860215055E-2</v>
      </c>
    </row>
    <row r="303" spans="1:22" x14ac:dyDescent="0.25">
      <c r="A303">
        <v>2018</v>
      </c>
      <c r="B303" t="s">
        <v>186</v>
      </c>
      <c r="C303">
        <f t="shared" si="8"/>
        <v>81</v>
      </c>
      <c r="D303">
        <f>+VLOOKUP(B303,[1]Rådata!$O$2:$R$697,3,)</f>
        <v>1937</v>
      </c>
      <c r="E303" t="str">
        <f>+VLOOKUP(B303,[1]Rådata!$O$2:$Q$697,2,)</f>
        <v>NOK</v>
      </c>
      <c r="F303">
        <v>0.19580777986718464</v>
      </c>
      <c r="G303">
        <v>0.10203808612833393</v>
      </c>
      <c r="H303">
        <v>0.1456063117317514</v>
      </c>
      <c r="I303">
        <v>0.39082156475689178</v>
      </c>
      <c r="J303" t="s">
        <v>64</v>
      </c>
      <c r="K303">
        <v>14.19854530931728</v>
      </c>
      <c r="L303">
        <v>14.554105656940939</v>
      </c>
      <c r="M303">
        <v>6.1224928095143865</v>
      </c>
      <c r="N303">
        <f t="shared" si="9"/>
        <v>4.3944491546724391</v>
      </c>
      <c r="O303" t="s">
        <v>262</v>
      </c>
      <c r="P303">
        <v>14.554105656940939</v>
      </c>
      <c r="Q303">
        <v>8.4096079807363004</v>
      </c>
      <c r="R303">
        <v>7.114769448366463</v>
      </c>
      <c r="S303">
        <v>8.0096953577429222</v>
      </c>
      <c r="T303">
        <v>0.6703786191536748</v>
      </c>
      <c r="U303">
        <v>0.27394209354120269</v>
      </c>
      <c r="V303">
        <v>5.5679287305122498E-2</v>
      </c>
    </row>
    <row r="304" spans="1:22" x14ac:dyDescent="0.25">
      <c r="A304">
        <v>2017</v>
      </c>
      <c r="B304" t="s">
        <v>186</v>
      </c>
      <c r="C304">
        <f t="shared" si="8"/>
        <v>80</v>
      </c>
      <c r="D304">
        <f>+VLOOKUP(B304,[1]Rådata!$O$2:$R$697,3,)</f>
        <v>1937</v>
      </c>
      <c r="E304" t="str">
        <f>+VLOOKUP(B304,[1]Rådata!$O$2:$Q$697,2,)</f>
        <v>NOK</v>
      </c>
      <c r="F304">
        <v>0.17718425631016108</v>
      </c>
      <c r="G304">
        <v>8.8858568809074098E-2</v>
      </c>
      <c r="H304">
        <v>0.13061320498670093</v>
      </c>
      <c r="I304">
        <v>0.42009452968829158</v>
      </c>
      <c r="J304" t="s">
        <v>64</v>
      </c>
      <c r="K304">
        <v>14.138807089228322</v>
      </c>
      <c r="L304">
        <v>14.524001419872224</v>
      </c>
      <c r="M304">
        <v>6.1224928095143865</v>
      </c>
      <c r="N304">
        <f t="shared" si="9"/>
        <v>4.3820266346738812</v>
      </c>
      <c r="O304" t="s">
        <v>262</v>
      </c>
      <c r="P304">
        <v>14.524001419872224</v>
      </c>
      <c r="Q304">
        <v>8.3686931830977933</v>
      </c>
      <c r="R304">
        <v>6.9939329752231894</v>
      </c>
      <c r="S304">
        <v>7.9963172317967457</v>
      </c>
      <c r="T304">
        <v>0.68909512761020886</v>
      </c>
      <c r="U304">
        <v>0.25290023201856149</v>
      </c>
      <c r="V304">
        <v>5.8004640371229696E-2</v>
      </c>
    </row>
    <row r="305" spans="1:22" x14ac:dyDescent="0.25">
      <c r="A305">
        <v>2022</v>
      </c>
      <c r="B305" t="s">
        <v>186</v>
      </c>
      <c r="C305">
        <f t="shared" si="8"/>
        <v>85</v>
      </c>
      <c r="D305">
        <f>+VLOOKUP(B305,[1]Rådata!$O$2:$R$697,3,)</f>
        <v>1937</v>
      </c>
      <c r="E305" t="str">
        <f>+VLOOKUP(B305,[1]Rådata!$O$2:$Q$697,2,)</f>
        <v>NOK</v>
      </c>
      <c r="F305">
        <v>0.29064379839482324</v>
      </c>
      <c r="G305">
        <v>0.1061699028262824</v>
      </c>
      <c r="H305">
        <v>0.11645722092982642</v>
      </c>
      <c r="I305">
        <v>0.82078719628076446</v>
      </c>
      <c r="J305" t="s">
        <v>64</v>
      </c>
      <c r="K305">
        <v>14.971759794104996</v>
      </c>
      <c r="L305">
        <v>15.064243129596628</v>
      </c>
      <c r="M305">
        <v>5.9964520886190211</v>
      </c>
      <c r="N305">
        <f t="shared" si="9"/>
        <v>4.4426512564903167</v>
      </c>
      <c r="O305" t="s">
        <v>262</v>
      </c>
      <c r="P305">
        <v>15.064243129596628</v>
      </c>
      <c r="Q305">
        <v>8.2241635126378618</v>
      </c>
      <c r="R305">
        <v>0</v>
      </c>
      <c r="S305">
        <v>8.1997389606307856</v>
      </c>
      <c r="T305">
        <v>0.97587131367292224</v>
      </c>
      <c r="U305">
        <v>-4.2895442359249331E-2</v>
      </c>
      <c r="V305">
        <v>6.7024128686327081E-2</v>
      </c>
    </row>
    <row r="306" spans="1:22" x14ac:dyDescent="0.25">
      <c r="A306">
        <v>2019</v>
      </c>
      <c r="B306" t="s">
        <v>186</v>
      </c>
      <c r="C306">
        <f t="shared" si="8"/>
        <v>82</v>
      </c>
      <c r="D306">
        <f>+VLOOKUP(B306,[1]Rådata!$O$2:$R$697,3,)</f>
        <v>1937</v>
      </c>
      <c r="E306" t="str">
        <f>+VLOOKUP(B306,[1]Rådata!$O$2:$Q$697,2,)</f>
        <v>NOK</v>
      </c>
      <c r="F306">
        <v>0.27101486573195777</v>
      </c>
      <c r="G306">
        <v>8.9954095306420401E-2</v>
      </c>
      <c r="H306">
        <v>0.13308584310343358</v>
      </c>
      <c r="I306">
        <v>0.9384295429687296</v>
      </c>
      <c r="J306" t="s">
        <v>64</v>
      </c>
      <c r="K306">
        <v>14.666592677573272</v>
      </c>
      <c r="L306">
        <v>15.058287546399621</v>
      </c>
      <c r="M306">
        <v>6.9402224691196386</v>
      </c>
      <c r="N306">
        <f t="shared" si="9"/>
        <v>4.4067192472642533</v>
      </c>
      <c r="O306" t="s">
        <v>262</v>
      </c>
      <c r="P306">
        <v>15.058287546399621</v>
      </c>
      <c r="Q306">
        <v>7.9996785794994505</v>
      </c>
      <c r="R306">
        <v>5.1929568508902104</v>
      </c>
      <c r="S306">
        <v>7.8438486381524717</v>
      </c>
      <c r="T306">
        <v>0.85570469798657722</v>
      </c>
      <c r="U306">
        <v>6.0402684563758392E-2</v>
      </c>
      <c r="V306">
        <v>8.3892617449664433E-2</v>
      </c>
    </row>
    <row r="307" spans="1:22" x14ac:dyDescent="0.25">
      <c r="A307">
        <v>2019</v>
      </c>
      <c r="B307" t="s">
        <v>97</v>
      </c>
      <c r="C307">
        <f t="shared" si="8"/>
        <v>59</v>
      </c>
      <c r="D307">
        <f>+VLOOKUP(B307,[1]Rådata!$O$2:$R$697,3,)</f>
        <v>1960</v>
      </c>
      <c r="E307" t="str">
        <f>+VLOOKUP(B307,[1]Rådata!$O$2:$Q$697,2,)</f>
        <v>NOK</v>
      </c>
      <c r="F307">
        <v>0.31993620242068255</v>
      </c>
      <c r="G307">
        <v>9.8697861458001218E-2</v>
      </c>
      <c r="H307">
        <v>7.1679654823762748E-2</v>
      </c>
      <c r="I307">
        <v>0.44781274138847665</v>
      </c>
      <c r="J307" t="s">
        <v>68</v>
      </c>
      <c r="K307">
        <v>15.009256041078755</v>
      </c>
      <c r="L307">
        <v>14.689399715104617</v>
      </c>
      <c r="M307">
        <v>7.44716835960004</v>
      </c>
      <c r="N307">
        <f t="shared" si="9"/>
        <v>4.0775374439057197</v>
      </c>
      <c r="O307" t="s">
        <v>261</v>
      </c>
      <c r="P307">
        <v>14.689399715104617</v>
      </c>
      <c r="Q307">
        <v>9.8574436140347217</v>
      </c>
      <c r="R307">
        <v>9.5874060055626487</v>
      </c>
      <c r="S307">
        <v>7.9759083601655378</v>
      </c>
      <c r="T307">
        <v>0.15235602094240838</v>
      </c>
      <c r="U307">
        <v>0.76335078534031409</v>
      </c>
      <c r="V307">
        <v>8.429319371727749E-2</v>
      </c>
    </row>
    <row r="308" spans="1:22" x14ac:dyDescent="0.25">
      <c r="A308">
        <v>2016</v>
      </c>
      <c r="B308" t="s">
        <v>97</v>
      </c>
      <c r="C308">
        <f t="shared" si="8"/>
        <v>56</v>
      </c>
      <c r="D308">
        <f>+VLOOKUP(B308,[1]Rådata!$O$2:$R$697,3,)</f>
        <v>1960</v>
      </c>
      <c r="E308" t="str">
        <f>+VLOOKUP(B308,[1]Rådata!$O$2:$Q$697,2,)</f>
        <v>NOK</v>
      </c>
      <c r="F308">
        <v>0.20616485322307324</v>
      </c>
      <c r="G308">
        <v>8.9109057246647264E-2</v>
      </c>
      <c r="H308">
        <v>5.7603890299144617E-2</v>
      </c>
      <c r="I308">
        <v>0.10509935892503237</v>
      </c>
      <c r="J308" t="s">
        <v>68</v>
      </c>
      <c r="K308">
        <v>14.554109479211109</v>
      </c>
      <c r="L308">
        <v>14.117838602637597</v>
      </c>
      <c r="M308">
        <v>7.2276624987286544</v>
      </c>
      <c r="N308">
        <f t="shared" si="9"/>
        <v>4.0253516907351496</v>
      </c>
      <c r="O308" t="s">
        <v>261</v>
      </c>
      <c r="P308">
        <v>14.117838602637597</v>
      </c>
      <c r="Q308">
        <v>9.5567629394505644</v>
      </c>
      <c r="R308">
        <v>9.1982677907419141</v>
      </c>
      <c r="S308">
        <v>7.9302062066846828</v>
      </c>
      <c r="T308">
        <v>0.19660537482319659</v>
      </c>
      <c r="U308">
        <v>0.69872701555869876</v>
      </c>
      <c r="V308">
        <v>0.10466760961810467</v>
      </c>
    </row>
    <row r="309" spans="1:22" x14ac:dyDescent="0.25">
      <c r="A309">
        <v>2022</v>
      </c>
      <c r="B309" t="s">
        <v>97</v>
      </c>
      <c r="C309">
        <f t="shared" si="8"/>
        <v>62</v>
      </c>
      <c r="D309">
        <f>+VLOOKUP(B309,[1]Rådata!$O$2:$R$697,3,)</f>
        <v>1960</v>
      </c>
      <c r="E309" t="str">
        <f>+VLOOKUP(B309,[1]Rådata!$O$2:$Q$697,2,)</f>
        <v>NOK</v>
      </c>
      <c r="F309">
        <v>0.3030559093947458</v>
      </c>
      <c r="G309">
        <v>7.7715173788485137E-2</v>
      </c>
      <c r="H309">
        <v>7.0382260163589255E-2</v>
      </c>
      <c r="I309">
        <v>0.83321440353775766</v>
      </c>
      <c r="J309" t="s">
        <v>68</v>
      </c>
      <c r="K309">
        <v>15.685269726267364</v>
      </c>
      <c r="L309">
        <v>15.586160446204126</v>
      </c>
      <c r="M309">
        <v>7.9543722725318666</v>
      </c>
      <c r="N309">
        <f t="shared" si="9"/>
        <v>4.1271343850450917</v>
      </c>
      <c r="O309" t="s">
        <v>261</v>
      </c>
      <c r="P309">
        <v>15.586160446204126</v>
      </c>
      <c r="Q309">
        <v>9.5446674522510069</v>
      </c>
      <c r="R309">
        <v>9.109414453386222</v>
      </c>
      <c r="S309">
        <v>8.0487882835341988</v>
      </c>
      <c r="T309">
        <v>0.22405153901216893</v>
      </c>
      <c r="U309">
        <v>0.64710093056549745</v>
      </c>
      <c r="V309">
        <v>0.12884753042233357</v>
      </c>
    </row>
    <row r="310" spans="1:22" x14ac:dyDescent="0.25">
      <c r="A310">
        <v>2020</v>
      </c>
      <c r="B310" t="s">
        <v>97</v>
      </c>
      <c r="C310">
        <f t="shared" si="8"/>
        <v>60</v>
      </c>
      <c r="D310">
        <f>+VLOOKUP(B310,[1]Rådata!$O$2:$R$697,3,)</f>
        <v>1960</v>
      </c>
      <c r="E310" t="str">
        <f>+VLOOKUP(B310,[1]Rådata!$O$2:$Q$697,2,)</f>
        <v>NOK</v>
      </c>
      <c r="F310">
        <v>0.36080004155121526</v>
      </c>
      <c r="G310">
        <v>0.12036371580747469</v>
      </c>
      <c r="H310">
        <v>8.0614025262142397E-2</v>
      </c>
      <c r="I310">
        <v>0.30248155600268278</v>
      </c>
      <c r="J310" t="s">
        <v>68</v>
      </c>
      <c r="K310">
        <v>15.192732892408934</v>
      </c>
      <c r="L310">
        <v>14.791887413749713</v>
      </c>
      <c r="M310">
        <v>7.461640392208575</v>
      </c>
      <c r="N310">
        <f t="shared" si="9"/>
        <v>4.0943445622221004</v>
      </c>
      <c r="O310" t="s">
        <v>261</v>
      </c>
      <c r="P310">
        <v>14.791887413749713</v>
      </c>
      <c r="Q310">
        <v>8.8246778911641979</v>
      </c>
      <c r="R310">
        <v>7.6638772587034705</v>
      </c>
      <c r="S310">
        <v>8.0130121103689156</v>
      </c>
      <c r="T310">
        <v>0.44411764705882351</v>
      </c>
      <c r="U310">
        <v>0.31323529411764706</v>
      </c>
      <c r="V310">
        <v>0.24264705882352941</v>
      </c>
    </row>
    <row r="311" spans="1:22" x14ac:dyDescent="0.25">
      <c r="A311">
        <v>2017</v>
      </c>
      <c r="B311" t="s">
        <v>97</v>
      </c>
      <c r="C311">
        <f t="shared" si="8"/>
        <v>57</v>
      </c>
      <c r="D311">
        <f>+VLOOKUP(B311,[1]Rådata!$O$2:$R$697,3,)</f>
        <v>1960</v>
      </c>
      <c r="E311" t="str">
        <f>+VLOOKUP(B311,[1]Rådata!$O$2:$Q$697,2,)</f>
        <v>NOK</v>
      </c>
      <c r="F311">
        <v>0.22536300136384529</v>
      </c>
      <c r="G311">
        <v>9.6560403280430862E-2</v>
      </c>
      <c r="H311">
        <v>6.1370386284235967E-2</v>
      </c>
      <c r="I311">
        <v>0.11518690708521394</v>
      </c>
      <c r="J311" t="s">
        <v>68</v>
      </c>
      <c r="K311">
        <v>14.706167124126003</v>
      </c>
      <c r="L311">
        <v>14.25292578160121</v>
      </c>
      <c r="M311">
        <v>7.2427979227937556</v>
      </c>
      <c r="N311">
        <f t="shared" si="9"/>
        <v>4.0430512678345503</v>
      </c>
      <c r="O311" t="s">
        <v>261</v>
      </c>
      <c r="P311">
        <v>14.25292578160121</v>
      </c>
      <c r="Q311">
        <v>8.5996944129279811</v>
      </c>
      <c r="R311">
        <v>7.0030654587864616</v>
      </c>
      <c r="S311">
        <v>7.9337968748154113</v>
      </c>
      <c r="T311">
        <v>0.51381215469613262</v>
      </c>
      <c r="U311">
        <v>0.20257826887661143</v>
      </c>
      <c r="V311">
        <v>0.28360957642725598</v>
      </c>
    </row>
    <row r="312" spans="1:22" x14ac:dyDescent="0.25">
      <c r="A312">
        <v>2018</v>
      </c>
      <c r="B312" t="s">
        <v>97</v>
      </c>
      <c r="C312">
        <f t="shared" si="8"/>
        <v>58</v>
      </c>
      <c r="D312">
        <f>+VLOOKUP(B312,[1]Rådata!$O$2:$R$697,3,)</f>
        <v>1960</v>
      </c>
      <c r="E312" t="str">
        <f>+VLOOKUP(B312,[1]Rådata!$O$2:$Q$697,2,)</f>
        <v>NOK</v>
      </c>
      <c r="F312">
        <v>0.23108528488312396</v>
      </c>
      <c r="G312">
        <v>8.5626186975105142E-2</v>
      </c>
      <c r="H312">
        <v>6.1004322981669995E-2</v>
      </c>
      <c r="I312">
        <v>5.9049054246166438E-2</v>
      </c>
      <c r="J312" t="s">
        <v>68</v>
      </c>
      <c r="K312">
        <v>14.7784012477324</v>
      </c>
      <c r="L312">
        <v>14.439354818977336</v>
      </c>
      <c r="M312">
        <v>7.3185395485679017</v>
      </c>
      <c r="N312">
        <f t="shared" si="9"/>
        <v>4.0604430105464191</v>
      </c>
      <c r="O312" t="s">
        <v>261</v>
      </c>
      <c r="P312">
        <v>14.439354818977336</v>
      </c>
      <c r="Q312">
        <v>8.5716813767003064</v>
      </c>
      <c r="R312">
        <v>6.7912214627261855</v>
      </c>
      <c r="S312">
        <v>7.9337968748154113</v>
      </c>
      <c r="T312">
        <v>0.52840909090909094</v>
      </c>
      <c r="U312">
        <v>0.16856060606060605</v>
      </c>
      <c r="V312">
        <v>0.30303030303030304</v>
      </c>
    </row>
    <row r="313" spans="1:22" x14ac:dyDescent="0.25">
      <c r="A313">
        <v>2015</v>
      </c>
      <c r="B313" t="s">
        <v>97</v>
      </c>
      <c r="C313">
        <f t="shared" si="8"/>
        <v>55</v>
      </c>
      <c r="D313">
        <f>+VLOOKUP(B313,[1]Rådata!$O$2:$R$697,3,)</f>
        <v>1960</v>
      </c>
      <c r="E313" t="str">
        <f>+VLOOKUP(B313,[1]Rådata!$O$2:$Q$697,2,)</f>
        <v>NOK</v>
      </c>
      <c r="F313">
        <v>0.17483363047430761</v>
      </c>
      <c r="G313">
        <v>7.7744792680552843E-2</v>
      </c>
      <c r="H313">
        <v>5.0744997740568024E-2</v>
      </c>
      <c r="I313">
        <v>0.11327249298335422</v>
      </c>
      <c r="J313" t="s">
        <v>68</v>
      </c>
      <c r="K313">
        <v>14.484271803903352</v>
      </c>
      <c r="L313">
        <v>14.05765327663225</v>
      </c>
      <c r="M313">
        <v>7.1074254741107046</v>
      </c>
      <c r="N313">
        <f t="shared" si="9"/>
        <v>4.0073331852324712</v>
      </c>
      <c r="O313" t="s">
        <v>261</v>
      </c>
      <c r="P313">
        <v>14.05765327663225</v>
      </c>
      <c r="Q313">
        <v>8.4990292207885663</v>
      </c>
      <c r="R313">
        <v>6.7214257007906433</v>
      </c>
      <c r="S313">
        <v>7.8240460108562919</v>
      </c>
      <c r="T313">
        <v>0.50916496945010181</v>
      </c>
      <c r="U313">
        <v>0.1690427698574338</v>
      </c>
      <c r="V313">
        <v>0.32179226069246436</v>
      </c>
    </row>
    <row r="314" spans="1:22" x14ac:dyDescent="0.25">
      <c r="A314">
        <v>2021</v>
      </c>
      <c r="B314" t="s">
        <v>97</v>
      </c>
      <c r="C314">
        <f t="shared" si="8"/>
        <v>61</v>
      </c>
      <c r="D314">
        <f>+VLOOKUP(B314,[1]Rådata!$O$2:$R$697,3,)</f>
        <v>1960</v>
      </c>
      <c r="E314" t="str">
        <f>+VLOOKUP(B314,[1]Rådata!$O$2:$Q$697,2,)</f>
        <v>NOK</v>
      </c>
      <c r="F314">
        <v>0.19902918946032966</v>
      </c>
      <c r="G314">
        <v>7.385500225568431E-2</v>
      </c>
      <c r="H314">
        <v>6.5856220864892859E-2</v>
      </c>
      <c r="I314">
        <v>0.16793344874703389</v>
      </c>
      <c r="J314" t="s">
        <v>68</v>
      </c>
      <c r="K314">
        <v>15.12691244698312</v>
      </c>
      <c r="L314">
        <v>15.012282598909506</v>
      </c>
      <c r="M314">
        <v>7.4667994750186022</v>
      </c>
      <c r="N314">
        <f t="shared" si="9"/>
        <v>4.1108738641733114</v>
      </c>
      <c r="O314" t="s">
        <v>261</v>
      </c>
      <c r="P314">
        <v>15.012282598909506</v>
      </c>
      <c r="Q314">
        <v>8.4805292070446452</v>
      </c>
      <c r="R314">
        <v>0</v>
      </c>
      <c r="S314">
        <v>8.0163178985034147</v>
      </c>
      <c r="T314">
        <v>0.62863070539419086</v>
      </c>
      <c r="U314">
        <v>0</v>
      </c>
      <c r="V314">
        <v>0.37136929460580914</v>
      </c>
    </row>
    <row r="315" spans="1:22" x14ac:dyDescent="0.25">
      <c r="A315">
        <v>2022</v>
      </c>
      <c r="B315" t="s">
        <v>143</v>
      </c>
      <c r="C315">
        <f t="shared" si="8"/>
        <v>208</v>
      </c>
      <c r="D315">
        <f>+VLOOKUP(B315,[1]Rådata!$O$2:$R$697,3,)</f>
        <v>1814</v>
      </c>
      <c r="E315" t="str">
        <f>+VLOOKUP(B315,[1]Rådata!$O$2:$Q$697,2,)</f>
        <v>NOK</v>
      </c>
      <c r="F315">
        <v>0.24610269671222756</v>
      </c>
      <c r="G315">
        <v>7.7061885482938117E-2</v>
      </c>
      <c r="H315">
        <v>0.10473854667798635</v>
      </c>
      <c r="I315">
        <v>0.26073143701514589</v>
      </c>
      <c r="J315" t="s">
        <v>47</v>
      </c>
      <c r="K315">
        <v>17.275071182923345</v>
      </c>
      <c r="L315">
        <v>17.58192958953363</v>
      </c>
      <c r="M315">
        <v>9.3889885234038282</v>
      </c>
      <c r="N315">
        <f t="shared" si="9"/>
        <v>5.3375380797013179</v>
      </c>
      <c r="O315" t="s">
        <v>260</v>
      </c>
      <c r="P315">
        <v>17.58192958953363</v>
      </c>
      <c r="Q315">
        <v>9.3535745400620911</v>
      </c>
      <c r="R315">
        <v>8.4381499840757836</v>
      </c>
      <c r="S315">
        <v>8.7702838190983989</v>
      </c>
      <c r="T315">
        <v>0.55805892547660307</v>
      </c>
      <c r="U315">
        <v>0.40034662045060659</v>
      </c>
      <c r="V315">
        <v>4.1594454072790298E-2</v>
      </c>
    </row>
    <row r="316" spans="1:22" x14ac:dyDescent="0.25">
      <c r="A316">
        <v>2021</v>
      </c>
      <c r="B316" t="s">
        <v>143</v>
      </c>
      <c r="C316">
        <f t="shared" si="8"/>
        <v>207</v>
      </c>
      <c r="D316">
        <f>+VLOOKUP(B316,[1]Rådata!$O$2:$R$697,3,)</f>
        <v>1814</v>
      </c>
      <c r="E316" t="str">
        <f>+VLOOKUP(B316,[1]Rådata!$O$2:$Q$697,2,)</f>
        <v>NOK</v>
      </c>
      <c r="F316">
        <v>0.21336302895322939</v>
      </c>
      <c r="G316">
        <v>7.311116764182142E-2</v>
      </c>
      <c r="H316">
        <v>0.10470326787861124</v>
      </c>
      <c r="I316">
        <v>0.29324424647364516</v>
      </c>
      <c r="J316" t="s">
        <v>47</v>
      </c>
      <c r="K316">
        <v>17.127840295383734</v>
      </c>
      <c r="L316">
        <v>17.486989497398042</v>
      </c>
      <c r="M316">
        <v>9.288226910633254</v>
      </c>
      <c r="N316">
        <f t="shared" si="9"/>
        <v>5.3327187932653688</v>
      </c>
      <c r="O316" t="s">
        <v>260</v>
      </c>
      <c r="P316">
        <v>17.486989497398042</v>
      </c>
      <c r="Q316">
        <v>9.3263440477324888</v>
      </c>
      <c r="R316">
        <v>8.3380665255188013</v>
      </c>
      <c r="S316">
        <v>8.6638875705670415</v>
      </c>
      <c r="T316">
        <v>0.51558325912733749</v>
      </c>
      <c r="U316">
        <v>0.37221727515583258</v>
      </c>
      <c r="V316">
        <v>0.11219946571682991</v>
      </c>
    </row>
    <row r="317" spans="1:22" x14ac:dyDescent="0.25">
      <c r="A317">
        <v>2020</v>
      </c>
      <c r="B317" t="s">
        <v>143</v>
      </c>
      <c r="C317">
        <f t="shared" si="8"/>
        <v>206</v>
      </c>
      <c r="D317">
        <f>+VLOOKUP(B317,[1]Rådata!$O$2:$R$697,3,)</f>
        <v>1814</v>
      </c>
      <c r="E317" t="str">
        <f>+VLOOKUP(B317,[1]Rådata!$O$2:$Q$697,2,)</f>
        <v>NOK</v>
      </c>
      <c r="F317">
        <v>0.15249886758266645</v>
      </c>
      <c r="G317">
        <v>5.1491205709915881E-2</v>
      </c>
      <c r="H317">
        <v>7.8869280024988289E-2</v>
      </c>
      <c r="I317">
        <v>0.28114147667220291</v>
      </c>
      <c r="J317" t="s">
        <v>47</v>
      </c>
      <c r="K317">
        <v>17.058571549620829</v>
      </c>
      <c r="L317">
        <v>17.484952318185734</v>
      </c>
      <c r="M317">
        <v>9.2352280874839625</v>
      </c>
      <c r="N317">
        <f t="shared" si="9"/>
        <v>5.3278761687895813</v>
      </c>
      <c r="O317" t="s">
        <v>260</v>
      </c>
      <c r="P317">
        <v>17.484952318185734</v>
      </c>
      <c r="Q317">
        <v>9.2657750788642836</v>
      </c>
      <c r="R317">
        <v>8.2687318321177372</v>
      </c>
      <c r="S317">
        <v>8.6394108241404872</v>
      </c>
      <c r="T317">
        <v>0.53453169347209084</v>
      </c>
      <c r="U317">
        <v>0.36896877956480606</v>
      </c>
      <c r="V317">
        <v>9.6499526963103127E-2</v>
      </c>
    </row>
    <row r="318" spans="1:22" x14ac:dyDescent="0.25">
      <c r="A318">
        <v>2019</v>
      </c>
      <c r="B318" t="s">
        <v>143</v>
      </c>
      <c r="C318">
        <f t="shared" si="8"/>
        <v>205</v>
      </c>
      <c r="D318">
        <f>+VLOOKUP(B318,[1]Rådata!$O$2:$R$697,3,)</f>
        <v>1814</v>
      </c>
      <c r="E318" t="str">
        <f>+VLOOKUP(B318,[1]Rådata!$O$2:$Q$697,2,)</f>
        <v>NOK</v>
      </c>
      <c r="F318">
        <v>9.2527248490551245E-2</v>
      </c>
      <c r="G318">
        <v>2.9932524986048398E-2</v>
      </c>
      <c r="H318">
        <v>4.9001287321955071E-2</v>
      </c>
      <c r="I318">
        <v>0.41707833450952719</v>
      </c>
      <c r="J318" t="s">
        <v>47</v>
      </c>
      <c r="K318">
        <v>16.996933705781824</v>
      </c>
      <c r="L318">
        <v>17.489834594069013</v>
      </c>
      <c r="M318">
        <v>9.2579870254435352</v>
      </c>
      <c r="N318">
        <f t="shared" si="9"/>
        <v>5.3230099791384085</v>
      </c>
      <c r="O318" t="s">
        <v>260</v>
      </c>
      <c r="P318">
        <v>17.489834594069013</v>
      </c>
      <c r="Q318">
        <v>9.2476361567198797</v>
      </c>
      <c r="R318">
        <v>8.1997389606307856</v>
      </c>
      <c r="S318">
        <v>8.6125033712205621</v>
      </c>
      <c r="T318">
        <v>0.52986512524084783</v>
      </c>
      <c r="U318">
        <v>0.35067437379576105</v>
      </c>
      <c r="V318">
        <v>0.11946050096339114</v>
      </c>
    </row>
    <row r="319" spans="1:22" x14ac:dyDescent="0.25">
      <c r="A319">
        <v>2018</v>
      </c>
      <c r="B319" t="s">
        <v>143</v>
      </c>
      <c r="C319">
        <f t="shared" si="8"/>
        <v>204</v>
      </c>
      <c r="D319">
        <f>+VLOOKUP(B319,[1]Rådata!$O$2:$R$697,3,)</f>
        <v>1814</v>
      </c>
      <c r="E319" t="str">
        <f>+VLOOKUP(B319,[1]Rådata!$O$2:$Q$697,2,)</f>
        <v>NOK</v>
      </c>
      <c r="F319">
        <v>6.1082024432809773E-2</v>
      </c>
      <c r="G319">
        <v>2.784004627955745E-2</v>
      </c>
      <c r="H319">
        <v>5.3542869063347473E-2</v>
      </c>
      <c r="I319">
        <v>0.31889576392194191</v>
      </c>
      <c r="J319" t="s">
        <v>47</v>
      </c>
      <c r="K319">
        <v>16.481418448868517</v>
      </c>
      <c r="L319">
        <v>17.135425575006742</v>
      </c>
      <c r="M319">
        <v>8.8059746593113193</v>
      </c>
      <c r="N319">
        <f t="shared" si="9"/>
        <v>5.3181199938442161</v>
      </c>
      <c r="O319" t="s">
        <v>260</v>
      </c>
      <c r="P319">
        <v>17.135425575006742</v>
      </c>
      <c r="Q319">
        <v>9.0926823285079497</v>
      </c>
      <c r="R319">
        <v>7.9963172317967457</v>
      </c>
      <c r="S319">
        <v>8.5486918584756086</v>
      </c>
      <c r="T319">
        <v>0.58042744656917888</v>
      </c>
      <c r="U319">
        <v>0.3340832395950506</v>
      </c>
      <c r="V319">
        <v>8.5489313835770533E-2</v>
      </c>
    </row>
    <row r="320" spans="1:22" x14ac:dyDescent="0.25">
      <c r="A320">
        <v>2016</v>
      </c>
      <c r="B320" t="s">
        <v>143</v>
      </c>
      <c r="C320">
        <f t="shared" si="8"/>
        <v>202</v>
      </c>
      <c r="D320">
        <f>+VLOOKUP(B320,[1]Rådata!$O$2:$R$697,3,)</f>
        <v>1814</v>
      </c>
      <c r="E320" t="str">
        <f>+VLOOKUP(B320,[1]Rådata!$O$2:$Q$697,2,)</f>
        <v>NOK</v>
      </c>
      <c r="F320">
        <v>7.2784337169331942E-2</v>
      </c>
      <c r="G320">
        <v>2.2976033213813928E-2</v>
      </c>
      <c r="H320">
        <v>3.0735247712212053E-2</v>
      </c>
      <c r="I320">
        <v>0.56897324764609181</v>
      </c>
      <c r="J320" t="s">
        <v>47</v>
      </c>
      <c r="K320">
        <v>16.578364551107157</v>
      </c>
      <c r="L320">
        <v>16.86932304259479</v>
      </c>
      <c r="M320">
        <v>8.8483656949425473</v>
      </c>
      <c r="N320">
        <f t="shared" si="9"/>
        <v>5.3082676974012051</v>
      </c>
      <c r="O320" t="s">
        <v>260</v>
      </c>
      <c r="P320">
        <v>16.86932304259479</v>
      </c>
      <c r="Q320">
        <v>9.0131082024464746</v>
      </c>
      <c r="R320">
        <v>6.7684932116486296</v>
      </c>
      <c r="S320">
        <v>8.7795574558837277</v>
      </c>
      <c r="T320">
        <v>0.79171741778319127</v>
      </c>
      <c r="U320">
        <v>0.10596833130328867</v>
      </c>
      <c r="V320">
        <v>0.1023142509135201</v>
      </c>
    </row>
    <row r="321" spans="1:22" x14ac:dyDescent="0.25">
      <c r="A321">
        <v>2015</v>
      </c>
      <c r="B321" t="s">
        <v>143</v>
      </c>
      <c r="C321">
        <f t="shared" si="8"/>
        <v>201</v>
      </c>
      <c r="D321">
        <f>+VLOOKUP(B321,[1]Rådata!$O$2:$R$697,3,)</f>
        <v>1814</v>
      </c>
      <c r="E321" t="str">
        <f>+VLOOKUP(B321,[1]Rådata!$O$2:$Q$697,2,)</f>
        <v>NOK</v>
      </c>
      <c r="F321">
        <v>0.16529740387775221</v>
      </c>
      <c r="G321">
        <v>5.2612311071596675E-2</v>
      </c>
      <c r="H321">
        <v>5.9065288868013155E-2</v>
      </c>
      <c r="I321">
        <v>0.14229378902398948</v>
      </c>
      <c r="J321" t="s">
        <v>47</v>
      </c>
      <c r="K321">
        <v>16.650604485555451</v>
      </c>
      <c r="L321">
        <v>16.766297765475098</v>
      </c>
      <c r="M321">
        <v>8.9043585423529681</v>
      </c>
      <c r="N321">
        <f t="shared" si="9"/>
        <v>5.3033049080590757</v>
      </c>
      <c r="O321" t="s">
        <v>260</v>
      </c>
      <c r="P321">
        <v>16.766297765475098</v>
      </c>
      <c r="Q321">
        <v>8.9796685542411812</v>
      </c>
      <c r="R321">
        <v>6.866933284461882</v>
      </c>
      <c r="S321">
        <v>8.3064721601005846</v>
      </c>
      <c r="T321">
        <v>0.51007556675062971</v>
      </c>
      <c r="U321">
        <v>0.12090680100755667</v>
      </c>
      <c r="V321">
        <v>0.36901763224181361</v>
      </c>
    </row>
    <row r="322" spans="1:22" x14ac:dyDescent="0.25">
      <c r="A322">
        <v>2017</v>
      </c>
      <c r="B322" t="s">
        <v>143</v>
      </c>
      <c r="C322">
        <f t="shared" ref="C322:C385" si="10">+A322-D322</f>
        <v>203</v>
      </c>
      <c r="D322">
        <f>+VLOOKUP(B322,[1]Rådata!$O$2:$R$697,3,)</f>
        <v>1814</v>
      </c>
      <c r="E322" t="str">
        <f>+VLOOKUP(B322,[1]Rådata!$O$2:$Q$697,2,)</f>
        <v>NOK</v>
      </c>
      <c r="F322">
        <v>9.7940253717091807E-2</v>
      </c>
      <c r="G322">
        <v>3.4448016120520078E-2</v>
      </c>
      <c r="H322">
        <v>4.9551414768806076E-2</v>
      </c>
      <c r="I322">
        <v>0.45423543854862913</v>
      </c>
      <c r="J322" t="s">
        <v>47</v>
      </c>
      <c r="K322">
        <v>16.488969314296867</v>
      </c>
      <c r="L322">
        <v>16.852528718423809</v>
      </c>
      <c r="M322">
        <v>8.8002646513103358</v>
      </c>
      <c r="N322">
        <f t="shared" ref="N322:N385" si="11">+LN(C322)</f>
        <v>5.3132059790417872</v>
      </c>
      <c r="O322" t="s">
        <v>260</v>
      </c>
      <c r="P322">
        <v>16.852528718423809</v>
      </c>
      <c r="Q322">
        <v>8.9708133414114481</v>
      </c>
      <c r="R322">
        <v>7.7450028035158391</v>
      </c>
      <c r="S322">
        <v>8.4595640785796018</v>
      </c>
      <c r="T322">
        <v>0.59974587039390093</v>
      </c>
      <c r="U322">
        <v>0.29351969504447267</v>
      </c>
      <c r="V322">
        <v>0.10673443456162643</v>
      </c>
    </row>
    <row r="323" spans="1:22" x14ac:dyDescent="0.25">
      <c r="A323">
        <v>2021</v>
      </c>
      <c r="B323" t="s">
        <v>170</v>
      </c>
      <c r="C323">
        <f t="shared" si="10"/>
        <v>122</v>
      </c>
      <c r="D323">
        <f>+VLOOKUP(B323,[1]Rådata!$O$2:$R$697,3,)</f>
        <v>1899</v>
      </c>
      <c r="E323" t="str">
        <f>+VLOOKUP(B323,[1]Rådata!$O$2:$Q$697,2,)</f>
        <v>NOK</v>
      </c>
      <c r="F323">
        <v>0.19495997263273879</v>
      </c>
      <c r="G323">
        <v>0.10375218739073283</v>
      </c>
      <c r="H323">
        <v>0.15375672639520693</v>
      </c>
      <c r="I323">
        <v>0.40718110340071195</v>
      </c>
      <c r="J323" t="s">
        <v>56</v>
      </c>
      <c r="K323">
        <v>16.954185796030018</v>
      </c>
      <c r="L323">
        <v>17.347552208498875</v>
      </c>
      <c r="M323">
        <v>8.4318531442492226</v>
      </c>
      <c r="N323">
        <f t="shared" si="11"/>
        <v>4.8040210447332568</v>
      </c>
      <c r="O323" t="s">
        <v>262</v>
      </c>
      <c r="P323">
        <v>17.347552208498875</v>
      </c>
      <c r="Q323">
        <v>9.0310940816991554</v>
      </c>
      <c r="R323">
        <v>8.4338115824771869</v>
      </c>
      <c r="S323">
        <v>8.1775158238460754</v>
      </c>
      <c r="T323">
        <v>0.425888264146429</v>
      </c>
      <c r="U323">
        <v>0.55030506041392513</v>
      </c>
      <c r="V323">
        <v>2.3806675439645892E-2</v>
      </c>
    </row>
    <row r="324" spans="1:22" x14ac:dyDescent="0.25">
      <c r="A324">
        <v>2022</v>
      </c>
      <c r="B324" t="s">
        <v>170</v>
      </c>
      <c r="C324">
        <f t="shared" si="10"/>
        <v>123</v>
      </c>
      <c r="D324">
        <f>+VLOOKUP(B324,[1]Rådata!$O$2:$R$697,3,)</f>
        <v>1899</v>
      </c>
      <c r="E324" t="str">
        <f>+VLOOKUP(B324,[1]Rådata!$O$2:$Q$697,2,)</f>
        <v>NOK</v>
      </c>
      <c r="F324">
        <v>0.21699360333578402</v>
      </c>
      <c r="G324">
        <v>0.11539321228460893</v>
      </c>
      <c r="H324">
        <v>0.16050002782794501</v>
      </c>
      <c r="I324">
        <v>0.35971375092535229</v>
      </c>
      <c r="J324" t="s">
        <v>56</v>
      </c>
      <c r="K324">
        <v>17.09814498741418</v>
      </c>
      <c r="L324">
        <v>17.428093570047164</v>
      </c>
      <c r="M324">
        <v>8.3990851029359082</v>
      </c>
      <c r="N324">
        <f t="shared" si="11"/>
        <v>4.8121843553724171</v>
      </c>
      <c r="O324" t="s">
        <v>262</v>
      </c>
      <c r="P324">
        <v>17.428093570047164</v>
      </c>
      <c r="Q324">
        <v>9.0262973342838873</v>
      </c>
      <c r="R324">
        <v>8.4338115824771869</v>
      </c>
      <c r="S324">
        <v>8.1662162685921427</v>
      </c>
      <c r="T324">
        <v>0.42312777978122368</v>
      </c>
      <c r="U324">
        <v>0.55295107585046277</v>
      </c>
      <c r="V324">
        <v>2.39211443683135E-2</v>
      </c>
    </row>
    <row r="325" spans="1:22" x14ac:dyDescent="0.25">
      <c r="A325">
        <v>2020</v>
      </c>
      <c r="B325" t="s">
        <v>170</v>
      </c>
      <c r="C325">
        <f t="shared" si="10"/>
        <v>121</v>
      </c>
      <c r="D325">
        <f>+VLOOKUP(B325,[1]Rådata!$O$2:$R$697,3,)</f>
        <v>1899</v>
      </c>
      <c r="E325" t="str">
        <f>+VLOOKUP(B325,[1]Rådata!$O$2:$Q$697,2,)</f>
        <v>NOK</v>
      </c>
      <c r="F325">
        <v>6.6711380182587016E-2</v>
      </c>
      <c r="G325">
        <v>3.7061377546120176E-2</v>
      </c>
      <c r="H325">
        <v>5.6007289105040513E-2</v>
      </c>
      <c r="I325">
        <v>0.35171188534307146</v>
      </c>
      <c r="J325" t="s">
        <v>56</v>
      </c>
      <c r="K325">
        <v>16.809223393825864</v>
      </c>
      <c r="L325">
        <v>17.222129847814795</v>
      </c>
      <c r="M325">
        <v>8.3647410682245606</v>
      </c>
      <c r="N325">
        <f t="shared" si="11"/>
        <v>4.7957905455967413</v>
      </c>
      <c r="O325" t="s">
        <v>262</v>
      </c>
      <c r="P325">
        <v>17.222129847814795</v>
      </c>
      <c r="Q325">
        <v>8.7749313874949468</v>
      </c>
      <c r="R325">
        <v>8.0063675676502459</v>
      </c>
      <c r="S325">
        <v>8.0986428437594178</v>
      </c>
      <c r="T325">
        <v>0.50850077279752703</v>
      </c>
      <c r="U325">
        <v>0.46367851622874806</v>
      </c>
      <c r="V325">
        <v>2.7820710973724884E-2</v>
      </c>
    </row>
    <row r="326" spans="1:22" x14ac:dyDescent="0.25">
      <c r="A326">
        <v>2015</v>
      </c>
      <c r="B326" t="s">
        <v>170</v>
      </c>
      <c r="C326">
        <f t="shared" si="10"/>
        <v>116</v>
      </c>
      <c r="D326">
        <f>+VLOOKUP(B326,[1]Rådata!$O$2:$R$697,3,)</f>
        <v>1899</v>
      </c>
      <c r="E326" t="str">
        <f>+VLOOKUP(B326,[1]Rådata!$O$2:$Q$697,2,)</f>
        <v>NOK</v>
      </c>
      <c r="F326">
        <v>0.19456167148234874</v>
      </c>
      <c r="G326">
        <v>9.5988645434665537E-2</v>
      </c>
      <c r="H326">
        <v>0.11406478089471013</v>
      </c>
      <c r="I326">
        <v>0.30144749448209701</v>
      </c>
      <c r="J326" t="s">
        <v>56</v>
      </c>
      <c r="K326">
        <v>16.414543565905113</v>
      </c>
      <c r="L326">
        <v>16.587080198616761</v>
      </c>
      <c r="M326">
        <v>7.834788107388194</v>
      </c>
      <c r="N326">
        <f t="shared" si="11"/>
        <v>4.7535901911063645</v>
      </c>
      <c r="O326" t="s">
        <v>262</v>
      </c>
      <c r="P326">
        <v>16.587080198616761</v>
      </c>
      <c r="Q326">
        <v>8.7435316336269668</v>
      </c>
      <c r="R326">
        <v>8.0709060887878188</v>
      </c>
      <c r="S326">
        <v>7.9963172317967457</v>
      </c>
      <c r="T326">
        <v>0.47368421052631576</v>
      </c>
      <c r="U326">
        <v>0.5103668261562998</v>
      </c>
      <c r="V326">
        <v>1.5948963317384369E-2</v>
      </c>
    </row>
    <row r="327" spans="1:22" x14ac:dyDescent="0.25">
      <c r="A327">
        <v>2019</v>
      </c>
      <c r="B327" t="s">
        <v>170</v>
      </c>
      <c r="C327">
        <f t="shared" si="10"/>
        <v>120</v>
      </c>
      <c r="D327">
        <f>+VLOOKUP(B327,[1]Rådata!$O$2:$R$697,3,)</f>
        <v>1899</v>
      </c>
      <c r="E327" t="str">
        <f>+VLOOKUP(B327,[1]Rådata!$O$2:$Q$697,2,)</f>
        <v>NOK</v>
      </c>
      <c r="F327">
        <v>0.14084255118739758</v>
      </c>
      <c r="G327">
        <v>7.8613141135386089E-2</v>
      </c>
      <c r="H327">
        <v>0.11618433377709456</v>
      </c>
      <c r="I327">
        <v>0.32693658018286786</v>
      </c>
      <c r="J327" t="s">
        <v>56</v>
      </c>
      <c r="K327">
        <v>16.832363315549863</v>
      </c>
      <c r="L327">
        <v>17.223002454204977</v>
      </c>
      <c r="M327">
        <v>8.3827470948633138</v>
      </c>
      <c r="N327">
        <f t="shared" si="11"/>
        <v>4.7874917427820458</v>
      </c>
      <c r="O327" t="s">
        <v>262</v>
      </c>
      <c r="P327">
        <v>17.223002454204977</v>
      </c>
      <c r="Q327">
        <v>8.7355251857332252</v>
      </c>
      <c r="R327">
        <v>8.0063675676502459</v>
      </c>
      <c r="S327">
        <v>8.0196127944002669</v>
      </c>
      <c r="T327">
        <v>0.4887459807073955</v>
      </c>
      <c r="U327">
        <v>0.48231511254019294</v>
      </c>
      <c r="V327">
        <v>2.8938906752411574E-2</v>
      </c>
    </row>
    <row r="328" spans="1:22" x14ac:dyDescent="0.25">
      <c r="A328">
        <v>2018</v>
      </c>
      <c r="B328" t="s">
        <v>170</v>
      </c>
      <c r="C328">
        <f t="shared" si="10"/>
        <v>119</v>
      </c>
      <c r="D328">
        <f>+VLOOKUP(B328,[1]Rådata!$O$2:$R$697,3,)</f>
        <v>1899</v>
      </c>
      <c r="E328" t="str">
        <f>+VLOOKUP(B328,[1]Rådata!$O$2:$Q$697,2,)</f>
        <v>NOK</v>
      </c>
      <c r="F328">
        <v>0.26503822319338666</v>
      </c>
      <c r="G328">
        <v>0.15088898908681092</v>
      </c>
      <c r="H328">
        <v>0.2158086167218404</v>
      </c>
      <c r="I328">
        <v>0.2817265691604765</v>
      </c>
      <c r="J328" t="s">
        <v>56</v>
      </c>
      <c r="K328">
        <v>16.803091549905115</v>
      </c>
      <c r="L328">
        <v>17.160939136300996</v>
      </c>
      <c r="M328">
        <v>8.4314174143948328</v>
      </c>
      <c r="N328">
        <f t="shared" si="11"/>
        <v>4.7791234931115296</v>
      </c>
      <c r="O328" t="s">
        <v>262</v>
      </c>
      <c r="P328">
        <v>17.160939136300996</v>
      </c>
      <c r="Q328">
        <v>8.7323045710331826</v>
      </c>
      <c r="R328">
        <v>8.0063675676502459</v>
      </c>
      <c r="S328">
        <v>8.0130121103689156</v>
      </c>
      <c r="T328">
        <v>0.48709677419354841</v>
      </c>
      <c r="U328">
        <v>0.4838709677419355</v>
      </c>
      <c r="V328">
        <v>2.903225806451613E-2</v>
      </c>
    </row>
    <row r="329" spans="1:22" x14ac:dyDescent="0.25">
      <c r="A329">
        <v>2017</v>
      </c>
      <c r="B329" t="s">
        <v>170</v>
      </c>
      <c r="C329">
        <f t="shared" si="10"/>
        <v>118</v>
      </c>
      <c r="D329">
        <f>+VLOOKUP(B329,[1]Rådata!$O$2:$R$697,3,)</f>
        <v>1899</v>
      </c>
      <c r="E329" t="str">
        <f>+VLOOKUP(B329,[1]Rådata!$O$2:$Q$697,2,)</f>
        <v>NOK</v>
      </c>
      <c r="F329">
        <v>0.14730085202833126</v>
      </c>
      <c r="G329">
        <v>7.8118218518961946E-2</v>
      </c>
      <c r="H329">
        <v>0.10762554759399609</v>
      </c>
      <c r="I329">
        <v>0.36350019335218303</v>
      </c>
      <c r="J329" t="s">
        <v>56</v>
      </c>
      <c r="K329">
        <v>16.739935587507546</v>
      </c>
      <c r="L329">
        <v>17.060370336892191</v>
      </c>
      <c r="M329">
        <v>8.3659050772024557</v>
      </c>
      <c r="N329">
        <f t="shared" si="11"/>
        <v>4.7706846244656651</v>
      </c>
      <c r="O329" t="s">
        <v>262</v>
      </c>
      <c r="P329">
        <v>17.060370336892191</v>
      </c>
      <c r="Q329">
        <v>8.5735735248523444</v>
      </c>
      <c r="R329">
        <v>7.6496926237115144</v>
      </c>
      <c r="S329">
        <v>8.0063675676502459</v>
      </c>
      <c r="T329">
        <v>0.56710775047258977</v>
      </c>
      <c r="U329">
        <v>0.39697542533081287</v>
      </c>
      <c r="V329">
        <v>3.5916824196597356E-2</v>
      </c>
    </row>
    <row r="330" spans="1:22" x14ac:dyDescent="0.25">
      <c r="A330">
        <v>2016</v>
      </c>
      <c r="B330" t="s">
        <v>170</v>
      </c>
      <c r="C330">
        <f t="shared" si="10"/>
        <v>117</v>
      </c>
      <c r="D330">
        <f>+VLOOKUP(B330,[1]Rådata!$O$2:$R$697,3,)</f>
        <v>1899</v>
      </c>
      <c r="E330" t="str">
        <f>+VLOOKUP(B330,[1]Rådata!$O$2:$Q$697,2,)</f>
        <v>NOK</v>
      </c>
      <c r="F330">
        <v>0.34398651413865516</v>
      </c>
      <c r="G330">
        <v>0.1720022344161575</v>
      </c>
      <c r="H330">
        <v>0.24978305404545578</v>
      </c>
      <c r="I330">
        <v>0.36214472340714648</v>
      </c>
      <c r="J330" t="s">
        <v>56</v>
      </c>
      <c r="K330">
        <v>16.664439642647899</v>
      </c>
      <c r="L330">
        <v>17.037524932428934</v>
      </c>
      <c r="M330">
        <v>8.23827262463303</v>
      </c>
      <c r="N330">
        <f t="shared" si="11"/>
        <v>4.7621739347977563</v>
      </c>
      <c r="O330" t="s">
        <v>262</v>
      </c>
      <c r="P330">
        <v>17.037524932428934</v>
      </c>
      <c r="Q330">
        <v>8.4805292070446452</v>
      </c>
      <c r="R330">
        <v>7.4383835300443071</v>
      </c>
      <c r="S330">
        <v>7.9963172317967457</v>
      </c>
      <c r="T330">
        <v>0.61618257261410792</v>
      </c>
      <c r="U330">
        <v>0.35269709543568467</v>
      </c>
      <c r="V330">
        <v>3.1120331950207469E-2</v>
      </c>
    </row>
    <row r="331" spans="1:22" x14ac:dyDescent="0.25">
      <c r="A331">
        <v>2022</v>
      </c>
      <c r="B331" t="s">
        <v>167</v>
      </c>
      <c r="C331">
        <f t="shared" si="10"/>
        <v>38</v>
      </c>
      <c r="D331">
        <f>+VLOOKUP(B331,[1]Rådata!$O$2:$R$697,3,)</f>
        <v>1984</v>
      </c>
      <c r="E331" t="str">
        <f>+VLOOKUP(B331,[1]Rådata!$O$2:$Q$697,2,)</f>
        <v>NOK</v>
      </c>
      <c r="F331">
        <v>0.38415680557859727</v>
      </c>
      <c r="G331">
        <v>0.29265174792141035</v>
      </c>
      <c r="H331">
        <v>0.29048331969185337</v>
      </c>
      <c r="I331">
        <v>2.7251142943395406E-2</v>
      </c>
      <c r="J331" t="s">
        <v>129</v>
      </c>
      <c r="K331">
        <v>13.09450285227352</v>
      </c>
      <c r="L331">
        <v>13.087065679155637</v>
      </c>
      <c r="M331">
        <v>4.8828019225863706</v>
      </c>
      <c r="N331">
        <f t="shared" si="11"/>
        <v>3.6375861597263857</v>
      </c>
      <c r="O331" t="s">
        <v>261</v>
      </c>
      <c r="P331">
        <v>13.087065679155637</v>
      </c>
      <c r="Q331">
        <v>9.0893020435991261</v>
      </c>
      <c r="R331">
        <v>7.0983756385907864</v>
      </c>
      <c r="S331">
        <v>8.0519780789022999</v>
      </c>
      <c r="T331">
        <v>0.35440180586907449</v>
      </c>
      <c r="U331">
        <v>0.13656884875846501</v>
      </c>
      <c r="V331">
        <v>0.50902934537246047</v>
      </c>
    </row>
    <row r="332" spans="1:22" x14ac:dyDescent="0.25">
      <c r="A332">
        <v>2021</v>
      </c>
      <c r="B332" t="s">
        <v>167</v>
      </c>
      <c r="C332">
        <f t="shared" si="10"/>
        <v>37</v>
      </c>
      <c r="D332">
        <f>+VLOOKUP(B332,[1]Rådata!$O$2:$R$697,3,)</f>
        <v>1984</v>
      </c>
      <c r="E332" t="str">
        <f>+VLOOKUP(B332,[1]Rådata!$O$2:$Q$697,2,)</f>
        <v>NOK</v>
      </c>
      <c r="F332">
        <v>0.3626377216943526</v>
      </c>
      <c r="G332">
        <v>0.2752328614932894</v>
      </c>
      <c r="H332">
        <v>0.26563304030233331</v>
      </c>
      <c r="I332">
        <v>5.5804242416321405E-2</v>
      </c>
      <c r="J332" t="s">
        <v>129</v>
      </c>
      <c r="K332">
        <v>12.942798816601851</v>
      </c>
      <c r="L332">
        <v>12.907297116769506</v>
      </c>
      <c r="M332">
        <v>4.7535901911063645</v>
      </c>
      <c r="N332">
        <f t="shared" si="11"/>
        <v>3.6109179126442243</v>
      </c>
      <c r="O332" t="s">
        <v>261</v>
      </c>
      <c r="P332">
        <v>12.907297116769506</v>
      </c>
      <c r="Q332">
        <v>8.7640532693477624</v>
      </c>
      <c r="R332">
        <v>5.857933154483459</v>
      </c>
      <c r="S332">
        <v>7.9480319906372836</v>
      </c>
      <c r="T332">
        <v>0.44218750000000001</v>
      </c>
      <c r="U332">
        <v>5.46875E-2</v>
      </c>
      <c r="V332">
        <v>0.50312500000000004</v>
      </c>
    </row>
    <row r="333" spans="1:22" x14ac:dyDescent="0.25">
      <c r="A333">
        <v>2020</v>
      </c>
      <c r="B333" t="s">
        <v>167</v>
      </c>
      <c r="C333">
        <f t="shared" si="10"/>
        <v>36</v>
      </c>
      <c r="D333">
        <f>+VLOOKUP(B333,[1]Rådata!$O$2:$R$697,3,)</f>
        <v>1984</v>
      </c>
      <c r="E333" t="str">
        <f>+VLOOKUP(B333,[1]Rådata!$O$2:$Q$697,2,)</f>
        <v>NOK</v>
      </c>
      <c r="F333">
        <v>0.37175973151226804</v>
      </c>
      <c r="G333">
        <v>0.27611185009542538</v>
      </c>
      <c r="H333">
        <v>0.26805967300004491</v>
      </c>
      <c r="I333">
        <v>0.11381138892565973</v>
      </c>
      <c r="J333" t="s">
        <v>129</v>
      </c>
      <c r="K333">
        <v>12.783270108878025</v>
      </c>
      <c r="L333">
        <v>12.753673687458781</v>
      </c>
      <c r="M333">
        <v>4.7874917427820458</v>
      </c>
      <c r="N333">
        <f t="shared" si="11"/>
        <v>3.5835189384561099</v>
      </c>
      <c r="O333" t="s">
        <v>261</v>
      </c>
      <c r="P333">
        <v>12.753673687458781</v>
      </c>
      <c r="Q333">
        <v>8.6707722793445381</v>
      </c>
      <c r="R333">
        <v>8.0228968696014569</v>
      </c>
      <c r="S333">
        <v>7.897296472595885</v>
      </c>
      <c r="T333">
        <v>0.46140651801029159</v>
      </c>
      <c r="U333">
        <v>0.52315608919382506</v>
      </c>
      <c r="V333">
        <v>1.5437392795883362E-2</v>
      </c>
    </row>
    <row r="334" spans="1:22" x14ac:dyDescent="0.25">
      <c r="A334">
        <v>2019</v>
      </c>
      <c r="B334" t="s">
        <v>167</v>
      </c>
      <c r="C334">
        <f t="shared" si="10"/>
        <v>35</v>
      </c>
      <c r="D334">
        <f>+VLOOKUP(B334,[1]Rådata!$O$2:$R$697,3,)</f>
        <v>1984</v>
      </c>
      <c r="E334" t="str">
        <f>+VLOOKUP(B334,[1]Rådata!$O$2:$Q$697,2,)</f>
        <v>NOK</v>
      </c>
      <c r="F334">
        <v>0.37899443133314481</v>
      </c>
      <c r="G334">
        <v>0.26708299986016443</v>
      </c>
      <c r="H334">
        <v>0.25151437040855784</v>
      </c>
      <c r="I334">
        <v>0.11476351108878204</v>
      </c>
      <c r="J334" t="s">
        <v>129</v>
      </c>
      <c r="K334">
        <v>12.785250135383045</v>
      </c>
      <c r="L334">
        <v>12.725190791099399</v>
      </c>
      <c r="M334">
        <v>4.7184988712950942</v>
      </c>
      <c r="N334">
        <f t="shared" si="11"/>
        <v>3.5553480614894135</v>
      </c>
      <c r="O334" t="s">
        <v>261</v>
      </c>
      <c r="P334">
        <v>12.725190791099399</v>
      </c>
      <c r="Q334">
        <v>8.382518288089635</v>
      </c>
      <c r="R334">
        <v>7.4500795698074986</v>
      </c>
      <c r="S334">
        <v>7.8477625374736082</v>
      </c>
      <c r="T334">
        <v>0.58581235697940504</v>
      </c>
      <c r="U334">
        <v>0.39359267734553777</v>
      </c>
      <c r="V334">
        <v>2.0594965675057208E-2</v>
      </c>
    </row>
    <row r="335" spans="1:22" x14ac:dyDescent="0.25">
      <c r="A335">
        <v>2018</v>
      </c>
      <c r="B335" t="s">
        <v>167</v>
      </c>
      <c r="C335">
        <f t="shared" si="10"/>
        <v>34</v>
      </c>
      <c r="D335">
        <f>+VLOOKUP(B335,[1]Rådata!$O$2:$R$697,3,)</f>
        <v>1984</v>
      </c>
      <c r="E335" t="str">
        <f>+VLOOKUP(B335,[1]Rådata!$O$2:$Q$697,2,)</f>
        <v>NOK</v>
      </c>
      <c r="F335">
        <v>0.35787472425403466</v>
      </c>
      <c r="G335">
        <v>0.27440354313184373</v>
      </c>
      <c r="H335">
        <v>0.22902386923005483</v>
      </c>
      <c r="I335">
        <v>3.6282363868570769E-2</v>
      </c>
      <c r="J335" t="s">
        <v>129</v>
      </c>
      <c r="K335">
        <v>12.685438561477872</v>
      </c>
      <c r="L335">
        <v>12.504664983989516</v>
      </c>
      <c r="M335">
        <v>4.6539603501575231</v>
      </c>
      <c r="N335">
        <f t="shared" si="11"/>
        <v>3.5263605246161616</v>
      </c>
      <c r="O335" t="s">
        <v>261</v>
      </c>
      <c r="P335">
        <v>12.504664983989516</v>
      </c>
      <c r="Q335">
        <v>8.3802273363430793</v>
      </c>
      <c r="R335">
        <v>7.5283317667072467</v>
      </c>
      <c r="S335">
        <v>7.7956465363345941</v>
      </c>
      <c r="T335">
        <v>0.55733944954128445</v>
      </c>
      <c r="U335">
        <v>0.42660550458715596</v>
      </c>
      <c r="V335">
        <v>1.6055045871559634E-2</v>
      </c>
    </row>
    <row r="336" spans="1:22" x14ac:dyDescent="0.25">
      <c r="A336">
        <v>2017</v>
      </c>
      <c r="B336" t="s">
        <v>167</v>
      </c>
      <c r="C336">
        <f t="shared" si="10"/>
        <v>33</v>
      </c>
      <c r="D336">
        <f>+VLOOKUP(B336,[1]Rådata!$O$2:$R$697,3,)</f>
        <v>1984</v>
      </c>
      <c r="E336" t="str">
        <f>+VLOOKUP(B336,[1]Rådata!$O$2:$Q$697,2,)</f>
        <v>NOK</v>
      </c>
      <c r="F336">
        <v>0.35779084510121101</v>
      </c>
      <c r="G336">
        <v>0.26076912353374626</v>
      </c>
      <c r="H336">
        <v>0.22114283591113754</v>
      </c>
      <c r="I336">
        <v>5.7382066191579588E-2</v>
      </c>
      <c r="J336" t="s">
        <v>129</v>
      </c>
      <c r="K336">
        <v>12.598293771331988</v>
      </c>
      <c r="L336">
        <v>12.433467148731921</v>
      </c>
      <c r="M336">
        <v>4.6347289882296359</v>
      </c>
      <c r="N336">
        <f t="shared" si="11"/>
        <v>3.4965075614664802</v>
      </c>
      <c r="O336" t="s">
        <v>261</v>
      </c>
      <c r="P336">
        <v>12.433467148731921</v>
      </c>
      <c r="Q336">
        <v>8.1969879272588972</v>
      </c>
      <c r="R336">
        <v>7.1467721794526371</v>
      </c>
      <c r="S336">
        <v>7.7319307219484861</v>
      </c>
      <c r="T336">
        <v>0.62809917355371903</v>
      </c>
      <c r="U336">
        <v>0.34986225895316803</v>
      </c>
      <c r="V336">
        <v>2.2038567493112948E-2</v>
      </c>
    </row>
    <row r="337" spans="1:22" x14ac:dyDescent="0.25">
      <c r="A337">
        <v>2016</v>
      </c>
      <c r="B337" t="s">
        <v>167</v>
      </c>
      <c r="C337">
        <f t="shared" si="10"/>
        <v>32</v>
      </c>
      <c r="D337">
        <f>+VLOOKUP(B337,[1]Rådata!$O$2:$R$697,3,)</f>
        <v>1984</v>
      </c>
      <c r="E337" t="str">
        <f>+VLOOKUP(B337,[1]Rådata!$O$2:$Q$697,2,)</f>
        <v>NOK</v>
      </c>
      <c r="F337">
        <v>0.33805427584221132</v>
      </c>
      <c r="G337">
        <v>0.25964183202871238</v>
      </c>
      <c r="H337">
        <v>0.21454431936285798</v>
      </c>
      <c r="I337">
        <v>1.1247480564353584E-2</v>
      </c>
      <c r="J337" t="s">
        <v>129</v>
      </c>
      <c r="K337">
        <v>12.478665191556352</v>
      </c>
      <c r="L337">
        <v>12.287878413483769</v>
      </c>
      <c r="M337">
        <v>4.499809670330265</v>
      </c>
      <c r="N337">
        <f t="shared" si="11"/>
        <v>3.4657359027997265</v>
      </c>
      <c r="O337" t="s">
        <v>261</v>
      </c>
      <c r="P337">
        <v>12.287878413483769</v>
      </c>
      <c r="Q337">
        <v>8.0802374162167023</v>
      </c>
      <c r="R337">
        <v>6.8023947633243109</v>
      </c>
      <c r="S337">
        <v>7.7142311448490855</v>
      </c>
      <c r="T337">
        <v>0.69349845201238391</v>
      </c>
      <c r="U337">
        <v>0.27863777089783281</v>
      </c>
      <c r="V337">
        <v>2.7863777089783281E-2</v>
      </c>
    </row>
    <row r="338" spans="1:22" x14ac:dyDescent="0.25">
      <c r="A338">
        <v>2015</v>
      </c>
      <c r="B338" t="s">
        <v>167</v>
      </c>
      <c r="C338">
        <f t="shared" si="10"/>
        <v>31</v>
      </c>
      <c r="D338">
        <f>+VLOOKUP(B338,[1]Rådata!$O$2:$R$697,3,)</f>
        <v>1984</v>
      </c>
      <c r="E338" t="str">
        <f>+VLOOKUP(B338,[1]Rådata!$O$2:$Q$697,2,)</f>
        <v>NOK</v>
      </c>
      <c r="F338">
        <v>0.33941881611639052</v>
      </c>
      <c r="G338">
        <v>0.24265688805874491</v>
      </c>
      <c r="H338">
        <v>0.21204544545345441</v>
      </c>
      <c r="I338">
        <v>3.602622883635153E-2</v>
      </c>
      <c r="J338" t="s">
        <v>129</v>
      </c>
      <c r="K338">
        <v>12.429096189643808</v>
      </c>
      <c r="L338">
        <v>12.2942483444339</v>
      </c>
      <c r="M338">
        <v>4.4543472962535073</v>
      </c>
      <c r="N338">
        <f t="shared" si="11"/>
        <v>3.4339872044851463</v>
      </c>
      <c r="O338" t="s">
        <v>261</v>
      </c>
      <c r="P338">
        <v>12.2942483444339</v>
      </c>
      <c r="Q338">
        <v>7.9895604493338652</v>
      </c>
      <c r="R338">
        <v>6.8977049431286357</v>
      </c>
      <c r="S338">
        <v>7.5390270558239951</v>
      </c>
      <c r="T338">
        <v>0.63728813559322028</v>
      </c>
      <c r="U338">
        <v>0.33559322033898303</v>
      </c>
      <c r="V338">
        <v>2.7118644067796609E-2</v>
      </c>
    </row>
    <row r="339" spans="1:22" x14ac:dyDescent="0.25">
      <c r="A339">
        <v>2021</v>
      </c>
      <c r="B339" t="s">
        <v>202</v>
      </c>
      <c r="C339">
        <f t="shared" si="10"/>
        <v>9</v>
      </c>
      <c r="D339">
        <f>+VLOOKUP(B339,[1]Rådata!$O$2:$R$697,3,)</f>
        <v>2012</v>
      </c>
      <c r="E339" t="str">
        <f>+VLOOKUP(B339,[1]Rådata!$O$2:$Q$697,2,)</f>
        <v>NOK</v>
      </c>
      <c r="F339">
        <v>0.14036963494730412</v>
      </c>
      <c r="G339">
        <v>2.7282173074068574E-2</v>
      </c>
      <c r="H339">
        <v>0.28772698810269254</v>
      </c>
      <c r="I339">
        <v>3.3094037981772823E-2</v>
      </c>
      <c r="J339" t="s">
        <v>84</v>
      </c>
      <c r="K339">
        <v>13.772811803431159</v>
      </c>
      <c r="L339">
        <v>16.128590388050963</v>
      </c>
      <c r="M339">
        <v>5.0106352940962555</v>
      </c>
      <c r="N339">
        <f t="shared" si="11"/>
        <v>2.1972245773362196</v>
      </c>
      <c r="O339" t="s">
        <v>258</v>
      </c>
      <c r="P339">
        <v>16.128590388050963</v>
      </c>
      <c r="Q339">
        <v>8.7387354613634738</v>
      </c>
      <c r="R339">
        <v>7.6401231726953638</v>
      </c>
      <c r="S339">
        <v>8.2915465098839096</v>
      </c>
      <c r="T339">
        <v>0.63942307692307687</v>
      </c>
      <c r="U339">
        <v>0.33333333333333331</v>
      </c>
      <c r="V339">
        <v>2.7243589743589744E-2</v>
      </c>
    </row>
    <row r="340" spans="1:22" x14ac:dyDescent="0.25">
      <c r="A340">
        <v>2020</v>
      </c>
      <c r="B340" t="s">
        <v>202</v>
      </c>
      <c r="C340">
        <f t="shared" si="10"/>
        <v>8</v>
      </c>
      <c r="D340">
        <f>+VLOOKUP(B340,[1]Rådata!$O$2:$R$697,3,)</f>
        <v>2012</v>
      </c>
      <c r="E340" t="str">
        <f>+VLOOKUP(B340,[1]Rådata!$O$2:$Q$697,2,)</f>
        <v>NOK</v>
      </c>
      <c r="F340">
        <v>0.21414308039590207</v>
      </c>
      <c r="G340">
        <v>4.2576145965493736E-2</v>
      </c>
      <c r="H340">
        <v>0.39616125923546419</v>
      </c>
      <c r="I340">
        <v>3.1732939746483765E-2</v>
      </c>
      <c r="J340" t="s">
        <v>84</v>
      </c>
      <c r="K340">
        <v>14.034806717549591</v>
      </c>
      <c r="L340">
        <v>16.265333923623004</v>
      </c>
      <c r="M340">
        <v>5.0238805208462765</v>
      </c>
      <c r="N340">
        <f t="shared" si="11"/>
        <v>2.0794415416798357</v>
      </c>
      <c r="O340" t="s">
        <v>258</v>
      </c>
      <c r="P340">
        <v>16.265333923623004</v>
      </c>
      <c r="Q340">
        <v>8.4338115824771869</v>
      </c>
      <c r="R340">
        <v>7.4955419438842563</v>
      </c>
      <c r="S340">
        <v>7.90100705199242</v>
      </c>
      <c r="T340">
        <v>0.58695652173913049</v>
      </c>
      <c r="U340">
        <v>0.39130434782608697</v>
      </c>
      <c r="V340">
        <v>2.1739130434782608E-2</v>
      </c>
    </row>
    <row r="341" spans="1:22" x14ac:dyDescent="0.25">
      <c r="A341">
        <v>2019</v>
      </c>
      <c r="B341" t="s">
        <v>202</v>
      </c>
      <c r="C341">
        <f t="shared" si="10"/>
        <v>7</v>
      </c>
      <c r="D341">
        <f>+VLOOKUP(B341,[1]Rådata!$O$2:$R$697,3,)</f>
        <v>2012</v>
      </c>
      <c r="E341" t="str">
        <f>+VLOOKUP(B341,[1]Rådata!$O$2:$Q$697,2,)</f>
        <v>NOK</v>
      </c>
      <c r="F341">
        <v>0.24157880508245472</v>
      </c>
      <c r="G341">
        <v>4.2069978531882039E-2</v>
      </c>
      <c r="H341">
        <v>0.33273756330056597</v>
      </c>
      <c r="I341">
        <v>4.2389835090565021E-2</v>
      </c>
      <c r="J341" t="s">
        <v>84</v>
      </c>
      <c r="K341">
        <v>14.110267544088018</v>
      </c>
      <c r="L341">
        <v>16.178287237852196</v>
      </c>
      <c r="M341">
        <v>4.9416424226093039</v>
      </c>
      <c r="N341">
        <f t="shared" si="11"/>
        <v>1.9459101490553132</v>
      </c>
      <c r="O341" t="s">
        <v>258</v>
      </c>
      <c r="P341">
        <v>16.178287237852196</v>
      </c>
      <c r="Q341">
        <v>8.4338115824771869</v>
      </c>
      <c r="R341">
        <v>7.4383835300443071</v>
      </c>
      <c r="S341">
        <v>7.9373746961632952</v>
      </c>
      <c r="T341">
        <v>0.60869565217391308</v>
      </c>
      <c r="U341">
        <v>0.36956521739130432</v>
      </c>
      <c r="V341">
        <v>2.1739130434782608E-2</v>
      </c>
    </row>
    <row r="342" spans="1:22" x14ac:dyDescent="0.25">
      <c r="A342">
        <v>2022</v>
      </c>
      <c r="B342" t="s">
        <v>202</v>
      </c>
      <c r="C342">
        <f t="shared" si="10"/>
        <v>10</v>
      </c>
      <c r="D342">
        <f>+VLOOKUP(B342,[1]Rådata!$O$2:$R$697,3,)</f>
        <v>2012</v>
      </c>
      <c r="E342" t="str">
        <f>+VLOOKUP(B342,[1]Rådata!$O$2:$Q$697,2,)</f>
        <v>NOK</v>
      </c>
      <c r="F342">
        <v>0.10643526340039933</v>
      </c>
      <c r="G342">
        <v>1.803435114503817E-2</v>
      </c>
      <c r="H342">
        <v>0.22733734281027884</v>
      </c>
      <c r="I342">
        <v>3.3277018379153228E-2</v>
      </c>
      <c r="J342" t="s">
        <v>84</v>
      </c>
      <c r="K342">
        <v>13.726132746813057</v>
      </c>
      <c r="L342">
        <v>16.260289416661497</v>
      </c>
      <c r="M342">
        <v>4.4659081186545837</v>
      </c>
      <c r="N342">
        <f t="shared" si="11"/>
        <v>2.3025850929940459</v>
      </c>
      <c r="O342" t="s">
        <v>258</v>
      </c>
      <c r="P342">
        <v>16.260289416661497</v>
      </c>
      <c r="Q342">
        <v>8.3187422526923989</v>
      </c>
      <c r="R342">
        <v>0</v>
      </c>
      <c r="S342">
        <v>8.2890370982784827</v>
      </c>
      <c r="T342">
        <v>0.97073170731707314</v>
      </c>
      <c r="U342">
        <v>0</v>
      </c>
      <c r="V342">
        <v>2.9268292682926831E-2</v>
      </c>
    </row>
    <row r="343" spans="1:22" x14ac:dyDescent="0.25">
      <c r="A343">
        <v>2018</v>
      </c>
      <c r="B343" t="s">
        <v>202</v>
      </c>
      <c r="C343">
        <f t="shared" si="10"/>
        <v>6</v>
      </c>
      <c r="D343">
        <f>+VLOOKUP(B343,[1]Rådata!$O$2:$R$697,3,)</f>
        <v>2012</v>
      </c>
      <c r="E343" t="str">
        <f>+VLOOKUP(B343,[1]Rådata!$O$2:$Q$697,2,)</f>
        <v>NOK</v>
      </c>
      <c r="F343">
        <v>0.36078528213359673</v>
      </c>
      <c r="G343">
        <v>6.0492510894655661E-2</v>
      </c>
      <c r="H343">
        <v>0.49837966911137643</v>
      </c>
      <c r="I343">
        <v>0.28676379799975305</v>
      </c>
      <c r="J343" t="s">
        <v>84</v>
      </c>
      <c r="K343">
        <v>13.974734063512251</v>
      </c>
      <c r="L343">
        <v>16.083576667331446</v>
      </c>
      <c r="M343">
        <v>4.4886363697321396</v>
      </c>
      <c r="N343">
        <f t="shared" si="11"/>
        <v>1.791759469228055</v>
      </c>
      <c r="O343" t="s">
        <v>258</v>
      </c>
      <c r="P343">
        <v>16.083576667331446</v>
      </c>
      <c r="Q343">
        <v>8.0709060887878188</v>
      </c>
      <c r="R343">
        <v>6.2146080984221914</v>
      </c>
      <c r="S343">
        <v>7.8632667240095735</v>
      </c>
      <c r="T343">
        <v>0.8125</v>
      </c>
      <c r="U343">
        <v>0.15625</v>
      </c>
      <c r="V343">
        <v>3.125E-2</v>
      </c>
    </row>
    <row r="344" spans="1:22" x14ac:dyDescent="0.25">
      <c r="A344">
        <v>2017</v>
      </c>
      <c r="B344" t="s">
        <v>202</v>
      </c>
      <c r="C344">
        <f t="shared" si="10"/>
        <v>5</v>
      </c>
      <c r="D344">
        <f>+VLOOKUP(B344,[1]Rådata!$O$2:$R$697,3,)</f>
        <v>2012</v>
      </c>
      <c r="E344" t="str">
        <f>+VLOOKUP(B344,[1]Rådata!$O$2:$Q$697,2,)</f>
        <v>NOK</v>
      </c>
      <c r="F344">
        <v>0.32481986159663268</v>
      </c>
      <c r="G344">
        <v>7.1589175930439161E-2</v>
      </c>
      <c r="H344">
        <v>0.57212867554661984</v>
      </c>
      <c r="I344">
        <v>0.33095526860241131</v>
      </c>
      <c r="J344" t="s">
        <v>84</v>
      </c>
      <c r="K344">
        <v>13.587103176974965</v>
      </c>
      <c r="L344">
        <v>15.665523211922253</v>
      </c>
      <c r="M344">
        <v>4.1271343850450917</v>
      </c>
      <c r="N344">
        <f t="shared" si="11"/>
        <v>1.6094379124341003</v>
      </c>
      <c r="O344" t="s">
        <v>258</v>
      </c>
      <c r="P344">
        <v>15.665523211922253</v>
      </c>
      <c r="Q344">
        <v>7.9373746961632952</v>
      </c>
      <c r="R344">
        <v>5.9914645471079817</v>
      </c>
      <c r="S344">
        <v>7.7406644019172415</v>
      </c>
      <c r="T344">
        <v>0.8214285714285714</v>
      </c>
      <c r="U344">
        <v>0.14285714285714285</v>
      </c>
      <c r="V344">
        <v>3.5714285714285712E-2</v>
      </c>
    </row>
    <row r="345" spans="1:22" x14ac:dyDescent="0.25">
      <c r="A345">
        <v>2016</v>
      </c>
      <c r="B345" t="s">
        <v>202</v>
      </c>
      <c r="C345">
        <f t="shared" si="10"/>
        <v>4</v>
      </c>
      <c r="D345">
        <f>+VLOOKUP(B345,[1]Rådata!$O$2:$R$697,3,)</f>
        <v>2012</v>
      </c>
      <c r="E345" t="str">
        <f>+VLOOKUP(B345,[1]Rådata!$O$2:$Q$697,2,)</f>
        <v>NOK</v>
      </c>
      <c r="F345">
        <v>0.3368319533028597</v>
      </c>
      <c r="G345">
        <v>5.4279888961688338E-2</v>
      </c>
      <c r="H345">
        <v>0.51402038710555265</v>
      </c>
      <c r="I345">
        <v>0.16212930875630821</v>
      </c>
      <c r="J345" t="s">
        <v>84</v>
      </c>
      <c r="K345">
        <v>12.996720786200044</v>
      </c>
      <c r="L345">
        <v>15.244829925191446</v>
      </c>
      <c r="M345">
        <v>3.5263605246161616</v>
      </c>
      <c r="N345">
        <f t="shared" si="11"/>
        <v>1.3862943611198906</v>
      </c>
      <c r="O345" t="s">
        <v>258</v>
      </c>
      <c r="P345">
        <v>15.244829925191446</v>
      </c>
      <c r="Q345">
        <v>7.8747391251718106</v>
      </c>
      <c r="R345">
        <v>6.9939329752231894</v>
      </c>
      <c r="S345">
        <v>7.2861917147023822</v>
      </c>
      <c r="T345">
        <v>0.55513307984790872</v>
      </c>
      <c r="U345">
        <v>0.4144486692015209</v>
      </c>
      <c r="V345">
        <v>3.0418250950570342E-2</v>
      </c>
    </row>
    <row r="346" spans="1:22" x14ac:dyDescent="0.25">
      <c r="A346">
        <v>2015</v>
      </c>
      <c r="B346" t="s">
        <v>202</v>
      </c>
      <c r="C346">
        <f t="shared" si="10"/>
        <v>3</v>
      </c>
      <c r="D346">
        <f>+VLOOKUP(B346,[1]Rådata!$O$2:$R$697,3,)</f>
        <v>2012</v>
      </c>
      <c r="E346" t="str">
        <f>+VLOOKUP(B346,[1]Rådata!$O$2:$Q$697,2,)</f>
        <v>NOK</v>
      </c>
      <c r="F346">
        <v>0.13779531091577416</v>
      </c>
      <c r="G346">
        <v>2.1807310693591E-2</v>
      </c>
      <c r="H346">
        <v>0.29710644938704711</v>
      </c>
      <c r="I346">
        <v>2.9908688773175498E-6</v>
      </c>
      <c r="J346" t="s">
        <v>84</v>
      </c>
      <c r="K346">
        <v>11.951625458136816</v>
      </c>
      <c r="L346">
        <v>14.563470681674804</v>
      </c>
      <c r="M346">
        <v>2.9957322735539909</v>
      </c>
      <c r="N346">
        <f t="shared" si="11"/>
        <v>1.0986122886681098</v>
      </c>
      <c r="O346" t="s">
        <v>258</v>
      </c>
      <c r="P346">
        <v>14.563470681674804</v>
      </c>
      <c r="Q346">
        <v>7.8594131546935833</v>
      </c>
      <c r="R346">
        <v>6.866933284461882</v>
      </c>
      <c r="S346">
        <v>7.3460102099132927</v>
      </c>
      <c r="T346">
        <v>0.59845559845559848</v>
      </c>
      <c r="U346">
        <v>0.37065637065637064</v>
      </c>
      <c r="V346">
        <v>3.0888030888030889E-2</v>
      </c>
    </row>
    <row r="347" spans="1:22" x14ac:dyDescent="0.25">
      <c r="A347">
        <v>2019</v>
      </c>
      <c r="B347" t="s">
        <v>53</v>
      </c>
      <c r="C347">
        <f t="shared" si="10"/>
        <v>13</v>
      </c>
      <c r="D347">
        <f>+VLOOKUP(B347,[1]Rådata!$O$2:$R$697,3,)</f>
        <v>2006</v>
      </c>
      <c r="E347" t="str">
        <f>+VLOOKUP(B347,[1]Rådata!$O$2:$Q$697,2,)</f>
        <v xml:space="preserve">EUR </v>
      </c>
      <c r="F347">
        <v>0.20399695733351775</v>
      </c>
      <c r="G347">
        <v>0.10102566736870944</v>
      </c>
      <c r="H347">
        <v>0.14481370575818567</v>
      </c>
      <c r="I347">
        <v>0.59632805476799677</v>
      </c>
      <c r="J347" t="s">
        <v>56</v>
      </c>
      <c r="K347">
        <v>15.220184966365593</v>
      </c>
      <c r="L347">
        <v>15.580258477945479</v>
      </c>
      <c r="M347">
        <v>9.3676004981747667</v>
      </c>
      <c r="N347">
        <f t="shared" si="11"/>
        <v>2.5649493574615367</v>
      </c>
      <c r="O347" t="s">
        <v>262</v>
      </c>
      <c r="P347">
        <v>17.870841837397929</v>
      </c>
      <c r="Q347">
        <v>11.05993506725142</v>
      </c>
      <c r="R347">
        <v>10.994753919198834</v>
      </c>
      <c r="S347">
        <v>8.2719975707069295</v>
      </c>
      <c r="T347">
        <v>6.15480261112838E-2</v>
      </c>
      <c r="U347">
        <v>0.93689773080509786</v>
      </c>
      <c r="V347">
        <v>1.5542430836182777E-3</v>
      </c>
    </row>
    <row r="348" spans="1:22" x14ac:dyDescent="0.25">
      <c r="A348">
        <v>2018</v>
      </c>
      <c r="B348" t="s">
        <v>53</v>
      </c>
      <c r="C348">
        <f t="shared" si="10"/>
        <v>12</v>
      </c>
      <c r="D348">
        <f>+VLOOKUP(B348,[1]Rådata!$O$2:$R$697,3,)</f>
        <v>2006</v>
      </c>
      <c r="E348" t="str">
        <f>+VLOOKUP(B348,[1]Rådata!$O$2:$Q$697,2,)</f>
        <v xml:space="preserve">EUR </v>
      </c>
      <c r="F348">
        <v>0.34780341999165859</v>
      </c>
      <c r="G348">
        <v>0.1944957338049795</v>
      </c>
      <c r="H348">
        <v>0.26686756627020108</v>
      </c>
      <c r="I348">
        <v>0.3970874461281802</v>
      </c>
      <c r="J348" t="s">
        <v>56</v>
      </c>
      <c r="K348">
        <v>15.137213063190988</v>
      </c>
      <c r="L348">
        <v>15.453555363407371</v>
      </c>
      <c r="M348">
        <v>9.3543541321150876</v>
      </c>
      <c r="N348">
        <f t="shared" si="11"/>
        <v>2.4849066497880004</v>
      </c>
      <c r="O348" t="s">
        <v>262</v>
      </c>
      <c r="P348">
        <v>17.750605164902741</v>
      </c>
      <c r="Q348">
        <v>10.000508849362543</v>
      </c>
      <c r="R348">
        <v>9.6697961678996975</v>
      </c>
      <c r="S348">
        <v>8.7202967650288894</v>
      </c>
      <c r="T348">
        <v>0.27797833935018051</v>
      </c>
      <c r="U348">
        <v>0.71841155234657039</v>
      </c>
      <c r="V348">
        <v>3.6101083032490976E-3</v>
      </c>
    </row>
    <row r="349" spans="1:22" x14ac:dyDescent="0.25">
      <c r="A349">
        <v>2017</v>
      </c>
      <c r="B349" t="s">
        <v>53</v>
      </c>
      <c r="C349">
        <f t="shared" si="10"/>
        <v>11</v>
      </c>
      <c r="D349">
        <f>+VLOOKUP(B349,[1]Rådata!$O$2:$R$697,3,)</f>
        <v>2006</v>
      </c>
      <c r="E349" t="str">
        <f>+VLOOKUP(B349,[1]Rådata!$O$2:$Q$697,2,)</f>
        <v xml:space="preserve">EUR </v>
      </c>
      <c r="F349">
        <v>0.28791807103966816</v>
      </c>
      <c r="G349">
        <v>0.15386924693439252</v>
      </c>
      <c r="H349">
        <v>0.18375113758583603</v>
      </c>
      <c r="I349">
        <v>0.33415435139573069</v>
      </c>
      <c r="J349" t="s">
        <v>56</v>
      </c>
      <c r="K349">
        <v>15.103668248515659</v>
      </c>
      <c r="L349">
        <v>15.281147381643308</v>
      </c>
      <c r="M349">
        <v>9.2641654586710906</v>
      </c>
      <c r="N349">
        <f t="shared" si="11"/>
        <v>2.3978952727983707</v>
      </c>
      <c r="O349" t="s">
        <v>262</v>
      </c>
      <c r="P349">
        <v>17.568720354516849</v>
      </c>
      <c r="Q349">
        <v>9.965899329380429</v>
      </c>
      <c r="R349">
        <v>9.6127219308291174</v>
      </c>
      <c r="S349">
        <v>8.7396219273107683</v>
      </c>
      <c r="T349">
        <v>0.29338269319759369</v>
      </c>
      <c r="U349">
        <v>0.70245256825543723</v>
      </c>
      <c r="V349">
        <v>4.1647385469689956E-3</v>
      </c>
    </row>
    <row r="350" spans="1:22" x14ac:dyDescent="0.25">
      <c r="A350">
        <v>2016</v>
      </c>
      <c r="B350" t="s">
        <v>53</v>
      </c>
      <c r="C350">
        <f t="shared" si="10"/>
        <v>10</v>
      </c>
      <c r="D350">
        <f>+VLOOKUP(B350,[1]Rådata!$O$2:$R$697,3,)</f>
        <v>2006</v>
      </c>
      <c r="E350" t="str">
        <f>+VLOOKUP(B350,[1]Rådata!$O$2:$Q$697,2,)</f>
        <v xml:space="preserve">EUR </v>
      </c>
      <c r="F350">
        <v>0.51875846064590991</v>
      </c>
      <c r="G350">
        <v>0.22305837352403129</v>
      </c>
      <c r="H350">
        <v>0.30632636747744657</v>
      </c>
      <c r="I350">
        <v>0.48027460839296071</v>
      </c>
      <c r="J350" t="s">
        <v>56</v>
      </c>
      <c r="K350">
        <v>15.069073206630206</v>
      </c>
      <c r="L350">
        <v>15.386290798707495</v>
      </c>
      <c r="M350">
        <v>9.2185069346425763</v>
      </c>
      <c r="N350">
        <f t="shared" si="11"/>
        <v>2.3025850929940459</v>
      </c>
      <c r="O350" t="s">
        <v>262</v>
      </c>
      <c r="P350">
        <v>17.593080594246675</v>
      </c>
      <c r="Q350">
        <v>9.819126632706924</v>
      </c>
      <c r="R350">
        <v>9.4743152233673502</v>
      </c>
      <c r="S350">
        <v>8.5400694236788688</v>
      </c>
      <c r="T350">
        <v>0.27829955511616411</v>
      </c>
      <c r="U350">
        <v>0.7083539298072169</v>
      </c>
      <c r="V350">
        <v>1.3346515076618881E-2</v>
      </c>
    </row>
    <row r="351" spans="1:22" x14ac:dyDescent="0.25">
      <c r="A351">
        <v>2022</v>
      </c>
      <c r="B351" t="s">
        <v>53</v>
      </c>
      <c r="C351">
        <f t="shared" si="10"/>
        <v>16</v>
      </c>
      <c r="D351">
        <f>+VLOOKUP(B351,[1]Rådata!$O$2:$R$697,3,)</f>
        <v>2006</v>
      </c>
      <c r="E351" t="str">
        <f>+VLOOKUP(B351,[1]Rådata!$O$2:$Q$697,2,)</f>
        <v xml:space="preserve">EUR </v>
      </c>
      <c r="F351">
        <v>0.29870277975766218</v>
      </c>
      <c r="G351">
        <v>0.13911276937580497</v>
      </c>
      <c r="H351">
        <v>0.21349825769771566</v>
      </c>
      <c r="I351">
        <v>0.57454027084818249</v>
      </c>
      <c r="J351" t="s">
        <v>56</v>
      </c>
      <c r="K351">
        <v>15.406234450354249</v>
      </c>
      <c r="L351">
        <v>15.834578227637314</v>
      </c>
      <c r="M351">
        <v>9.2477324911932453</v>
      </c>
      <c r="N351">
        <f t="shared" si="11"/>
        <v>2.7725887222397811</v>
      </c>
      <c r="O351" t="s">
        <v>262</v>
      </c>
      <c r="P351">
        <v>18.190912596625552</v>
      </c>
      <c r="Q351">
        <v>9.7727128481811647</v>
      </c>
      <c r="R351">
        <v>9.2201377604411903</v>
      </c>
      <c r="S351">
        <v>8.9102677730140467</v>
      </c>
      <c r="T351">
        <v>0.42212868310282625</v>
      </c>
      <c r="U351">
        <v>0.57546602525556223</v>
      </c>
      <c r="V351">
        <v>2.4052916416115455E-3</v>
      </c>
    </row>
    <row r="352" spans="1:22" x14ac:dyDescent="0.25">
      <c r="A352">
        <v>2020</v>
      </c>
      <c r="B352" t="s">
        <v>53</v>
      </c>
      <c r="C352">
        <f t="shared" si="10"/>
        <v>14</v>
      </c>
      <c r="D352">
        <f>+VLOOKUP(B352,[1]Rådata!$O$2:$R$697,3,)</f>
        <v>2006</v>
      </c>
      <c r="E352" t="str">
        <f>+VLOOKUP(B352,[1]Rådata!$O$2:$Q$697,2,)</f>
        <v xml:space="preserve">EUR </v>
      </c>
      <c r="F352">
        <v>7.0782041998551773E-2</v>
      </c>
      <c r="G352">
        <v>3.3441097483792613E-2</v>
      </c>
      <c r="H352">
        <v>5.2381973098976478E-2</v>
      </c>
      <c r="I352">
        <v>0.70434467776973209</v>
      </c>
      <c r="J352" t="s">
        <v>56</v>
      </c>
      <c r="K352">
        <v>15.132508430081508</v>
      </c>
      <c r="L352">
        <v>15.581285330220336</v>
      </c>
      <c r="M352">
        <v>9.3659756635076317</v>
      </c>
      <c r="N352">
        <f t="shared" si="11"/>
        <v>2.6390573296152584</v>
      </c>
      <c r="O352" t="s">
        <v>262</v>
      </c>
      <c r="P352">
        <v>17.933165221939138</v>
      </c>
      <c r="Q352">
        <v>9.697890101632094</v>
      </c>
      <c r="R352">
        <v>9.1945631739572242</v>
      </c>
      <c r="S352">
        <v>8.7587598777881155</v>
      </c>
      <c r="T352">
        <v>0.39096774193548389</v>
      </c>
      <c r="U352">
        <v>0.60451612903225815</v>
      </c>
      <c r="V352">
        <v>4.5161290322580649E-3</v>
      </c>
    </row>
    <row r="353" spans="1:22" x14ac:dyDescent="0.25">
      <c r="A353">
        <v>2021</v>
      </c>
      <c r="B353" t="s">
        <v>53</v>
      </c>
      <c r="C353">
        <f t="shared" si="10"/>
        <v>15</v>
      </c>
      <c r="D353">
        <f>+VLOOKUP(B353,[1]Rådata!$O$2:$R$697,3,)</f>
        <v>2006</v>
      </c>
      <c r="E353" t="str">
        <f>+VLOOKUP(B353,[1]Rådata!$O$2:$Q$697,2,)</f>
        <v xml:space="preserve">EUR </v>
      </c>
      <c r="F353">
        <v>0.18606583573026528</v>
      </c>
      <c r="G353">
        <v>9.3010623851745355E-2</v>
      </c>
      <c r="H353">
        <v>0.13975371468350178</v>
      </c>
      <c r="I353">
        <v>0.54157877916267172</v>
      </c>
      <c r="J353" t="s">
        <v>56</v>
      </c>
      <c r="K353">
        <v>15.242442896674342</v>
      </c>
      <c r="L353">
        <v>15.649610867681854</v>
      </c>
      <c r="M353">
        <v>9.2576055644432973</v>
      </c>
      <c r="N353">
        <f t="shared" si="11"/>
        <v>2.7080502011022101</v>
      </c>
      <c r="O353" t="s">
        <v>262</v>
      </c>
      <c r="P353">
        <v>17.951075333007196</v>
      </c>
      <c r="Q353">
        <v>9.6866953883919162</v>
      </c>
      <c r="R353">
        <v>9.1355732041391811</v>
      </c>
      <c r="S353">
        <v>8.8250267714748549</v>
      </c>
      <c r="T353">
        <v>0.4224565756823821</v>
      </c>
      <c r="U353">
        <v>0.57630272952853601</v>
      </c>
      <c r="V353">
        <v>1.2406947890818859E-3</v>
      </c>
    </row>
    <row r="354" spans="1:22" x14ac:dyDescent="0.25">
      <c r="A354">
        <v>2015</v>
      </c>
      <c r="B354" t="s">
        <v>53</v>
      </c>
      <c r="C354">
        <f t="shared" si="10"/>
        <v>9</v>
      </c>
      <c r="D354">
        <f>+VLOOKUP(B354,[1]Rådata!$O$2:$R$697,3,)</f>
        <v>2006</v>
      </c>
      <c r="E354" t="str">
        <f>+VLOOKUP(B354,[1]Rådata!$O$2:$Q$697,2,)</f>
        <v xml:space="preserve">EUR </v>
      </c>
      <c r="F354">
        <v>0.16825555745036666</v>
      </c>
      <c r="G354">
        <v>7.5970998581722349E-2</v>
      </c>
      <c r="H354">
        <v>0.11037812790957842</v>
      </c>
      <c r="I354">
        <v>0.56547091862275345</v>
      </c>
      <c r="J354" t="s">
        <v>56</v>
      </c>
      <c r="K354">
        <v>17.137311134424085</v>
      </c>
      <c r="L354">
        <v>17.510871462027776</v>
      </c>
      <c r="M354">
        <v>9.2145315765946503</v>
      </c>
      <c r="N354">
        <f t="shared" si="11"/>
        <v>2.1972245773362196</v>
      </c>
      <c r="O354" t="s">
        <v>262</v>
      </c>
      <c r="P354">
        <v>19.774258241617666</v>
      </c>
      <c r="Q354">
        <v>8.9442414583801035</v>
      </c>
      <c r="R354">
        <v>7.6705585510500072</v>
      </c>
      <c r="S354">
        <v>8.5714852210994188</v>
      </c>
      <c r="T354">
        <v>0.68883312421580933</v>
      </c>
      <c r="U354">
        <v>0.2797992471769134</v>
      </c>
      <c r="V354">
        <v>3.1367628607277286E-2</v>
      </c>
    </row>
    <row r="355" spans="1:22" x14ac:dyDescent="0.25">
      <c r="A355">
        <v>2022</v>
      </c>
      <c r="B355" t="s">
        <v>204</v>
      </c>
      <c r="C355">
        <f t="shared" si="10"/>
        <v>114</v>
      </c>
      <c r="D355">
        <f>+VLOOKUP(B355,[1]Rådata!$O$2:$R$697,3,)</f>
        <v>1908</v>
      </c>
      <c r="E355" t="str">
        <f>+VLOOKUP(B355,[1]Rådata!$O$2:$Q$697,2,)</f>
        <v>NOK</v>
      </c>
      <c r="F355">
        <v>0.4072938834074934</v>
      </c>
      <c r="G355">
        <v>0.13428928517561478</v>
      </c>
      <c r="H355">
        <v>9.6489900521003175E-2</v>
      </c>
      <c r="I355">
        <v>0.57525532823885983</v>
      </c>
      <c r="J355" t="s">
        <v>47</v>
      </c>
      <c r="K355">
        <v>15.248026549297464</v>
      </c>
      <c r="L355">
        <v>14.91746857676347</v>
      </c>
      <c r="M355">
        <v>8.0205991498969702</v>
      </c>
      <c r="N355">
        <f t="shared" si="11"/>
        <v>4.7361984483944957</v>
      </c>
      <c r="O355" t="s">
        <v>260</v>
      </c>
      <c r="P355">
        <v>14.91746857676347</v>
      </c>
      <c r="Q355">
        <v>8.6621589616664227</v>
      </c>
      <c r="R355">
        <v>7.3901814282264295</v>
      </c>
      <c r="S355">
        <v>8.2915465098839096</v>
      </c>
      <c r="T355">
        <v>0.69031141868512114</v>
      </c>
      <c r="U355">
        <v>0.28027681660899656</v>
      </c>
      <c r="V355">
        <v>2.9411764705882353E-2</v>
      </c>
    </row>
    <row r="356" spans="1:22" x14ac:dyDescent="0.25">
      <c r="A356">
        <v>2021</v>
      </c>
      <c r="B356" t="s">
        <v>204</v>
      </c>
      <c r="C356">
        <f t="shared" si="10"/>
        <v>113</v>
      </c>
      <c r="D356">
        <f>+VLOOKUP(B356,[1]Rådata!$O$2:$R$697,3,)</f>
        <v>1908</v>
      </c>
      <c r="E356" t="str">
        <f>+VLOOKUP(B356,[1]Rådata!$O$2:$Q$697,2,)</f>
        <v>NOK</v>
      </c>
      <c r="F356">
        <v>0.4094795694270123</v>
      </c>
      <c r="G356">
        <v>0.11477610272043776</v>
      </c>
      <c r="H356">
        <v>9.1517392374234174E-2</v>
      </c>
      <c r="I356">
        <v>1.0242882500532275</v>
      </c>
      <c r="J356" t="s">
        <v>47</v>
      </c>
      <c r="K356">
        <v>15.151494299608167</v>
      </c>
      <c r="L356">
        <v>14.925040036659219</v>
      </c>
      <c r="M356">
        <v>7.9662397765594672</v>
      </c>
      <c r="N356">
        <f t="shared" si="11"/>
        <v>4.7273878187123408</v>
      </c>
      <c r="O356" t="s">
        <v>260</v>
      </c>
      <c r="P356">
        <v>14.925040036659219</v>
      </c>
      <c r="Q356">
        <v>8.6323059985167419</v>
      </c>
      <c r="R356">
        <v>7.4205789054108005</v>
      </c>
      <c r="S356">
        <v>8.2321742363839405</v>
      </c>
      <c r="T356">
        <v>0.67023172905525852</v>
      </c>
      <c r="U356">
        <v>0.29768270944741532</v>
      </c>
      <c r="V356">
        <v>3.2085561497326207E-2</v>
      </c>
    </row>
    <row r="357" spans="1:22" x14ac:dyDescent="0.25">
      <c r="A357">
        <v>2020</v>
      </c>
      <c r="B357" t="s">
        <v>204</v>
      </c>
      <c r="C357">
        <f t="shared" si="10"/>
        <v>112</v>
      </c>
      <c r="D357">
        <f>+VLOOKUP(B357,[1]Rådata!$O$2:$R$697,3,)</f>
        <v>1908</v>
      </c>
      <c r="E357" t="str">
        <f>+VLOOKUP(B357,[1]Rådata!$O$2:$Q$697,2,)</f>
        <v>NOK</v>
      </c>
      <c r="F357">
        <v>0.49859038410578904</v>
      </c>
      <c r="G357">
        <v>0.14190240914433713</v>
      </c>
      <c r="H357">
        <v>0.10536021389065528</v>
      </c>
      <c r="I357">
        <v>0.94754496745797323</v>
      </c>
      <c r="J357" t="s">
        <v>47</v>
      </c>
      <c r="K357">
        <v>15.113229410387154</v>
      </c>
      <c r="L357">
        <v>14.815474936130421</v>
      </c>
      <c r="M357">
        <v>7.9810497596659573</v>
      </c>
      <c r="N357">
        <f t="shared" si="11"/>
        <v>4.7184988712950942</v>
      </c>
      <c r="O357" t="s">
        <v>260</v>
      </c>
      <c r="P357">
        <v>14.815474936130421</v>
      </c>
      <c r="Q357">
        <v>8.5754620995402124</v>
      </c>
      <c r="R357">
        <v>7.4024515208182438</v>
      </c>
      <c r="S357">
        <v>8.1633713164599122</v>
      </c>
      <c r="T357">
        <v>0.66226415094339619</v>
      </c>
      <c r="U357">
        <v>0.30943396226415093</v>
      </c>
      <c r="V357">
        <v>2.8301886792452831E-2</v>
      </c>
    </row>
    <row r="358" spans="1:22" x14ac:dyDescent="0.25">
      <c r="A358">
        <v>2016</v>
      </c>
      <c r="B358" t="s">
        <v>204</v>
      </c>
      <c r="C358">
        <f t="shared" si="10"/>
        <v>108</v>
      </c>
      <c r="D358">
        <f>+VLOOKUP(B358,[1]Rådata!$O$2:$R$697,3,)</f>
        <v>1908</v>
      </c>
      <c r="E358" t="str">
        <f>+VLOOKUP(B358,[1]Rådata!$O$2:$Q$697,2,)</f>
        <v>NOK</v>
      </c>
      <c r="F358">
        <v>0.35598400063051705</v>
      </c>
      <c r="G358">
        <v>0.13076993787543095</v>
      </c>
      <c r="H358">
        <v>6.9364794340520175E-2</v>
      </c>
      <c r="I358">
        <v>0.11032865699873896</v>
      </c>
      <c r="J358" t="s">
        <v>47</v>
      </c>
      <c r="K358">
        <v>14.77279773314161</v>
      </c>
      <c r="L358">
        <v>14.138737605930704</v>
      </c>
      <c r="M358">
        <v>7.759614150696903</v>
      </c>
      <c r="N358">
        <f t="shared" si="11"/>
        <v>4.6821312271242199</v>
      </c>
      <c r="O358" t="s">
        <v>260</v>
      </c>
      <c r="P358">
        <v>14.138737605930704</v>
      </c>
      <c r="Q358">
        <v>8.3452179266764279</v>
      </c>
      <c r="R358">
        <v>6.6592939196836376</v>
      </c>
      <c r="S358">
        <v>8.0740262161240608</v>
      </c>
      <c r="T358">
        <v>0.76247030878859856</v>
      </c>
      <c r="U358">
        <v>0.18527315914489312</v>
      </c>
      <c r="V358">
        <v>5.2256532066508314E-2</v>
      </c>
    </row>
    <row r="359" spans="1:22" x14ac:dyDescent="0.25">
      <c r="A359">
        <v>2018</v>
      </c>
      <c r="B359" t="s">
        <v>204</v>
      </c>
      <c r="C359">
        <f t="shared" si="10"/>
        <v>110</v>
      </c>
      <c r="D359">
        <f>+VLOOKUP(B359,[1]Rådata!$O$2:$R$697,3,)</f>
        <v>1908</v>
      </c>
      <c r="E359" t="str">
        <f>+VLOOKUP(B359,[1]Rådata!$O$2:$Q$697,2,)</f>
        <v>NOK</v>
      </c>
      <c r="F359">
        <v>0.16689339880750695</v>
      </c>
      <c r="G359">
        <v>5.2383482030893679E-2</v>
      </c>
      <c r="H359">
        <v>2.9687418943057955E-2</v>
      </c>
      <c r="I359">
        <v>0.2954345081261136</v>
      </c>
      <c r="J359" t="s">
        <v>47</v>
      </c>
      <c r="K359">
        <v>15.019937359218007</v>
      </c>
      <c r="L359">
        <v>14.452069397456023</v>
      </c>
      <c r="M359">
        <v>7.9841219587029268</v>
      </c>
      <c r="N359">
        <f t="shared" si="11"/>
        <v>4.7004803657924166</v>
      </c>
      <c r="O359" t="s">
        <v>260</v>
      </c>
      <c r="P359">
        <v>14.452069397456023</v>
      </c>
      <c r="Q359">
        <v>8.3089382525957785</v>
      </c>
      <c r="R359">
        <v>5.598421958998375</v>
      </c>
      <c r="S359">
        <v>8.1605182474775049</v>
      </c>
      <c r="T359">
        <v>0.86206896551724133</v>
      </c>
      <c r="U359">
        <v>6.6502463054187194E-2</v>
      </c>
      <c r="V359">
        <v>7.1428571428571425E-2</v>
      </c>
    </row>
    <row r="360" spans="1:22" x14ac:dyDescent="0.25">
      <c r="A360">
        <v>2017</v>
      </c>
      <c r="B360" t="s">
        <v>204</v>
      </c>
      <c r="C360">
        <f t="shared" si="10"/>
        <v>109</v>
      </c>
      <c r="D360">
        <f>+VLOOKUP(B360,[1]Rådata!$O$2:$R$697,3,)</f>
        <v>1908</v>
      </c>
      <c r="E360" t="str">
        <f>+VLOOKUP(B360,[1]Rådata!$O$2:$Q$697,2,)</f>
        <v>NOK</v>
      </c>
      <c r="F360">
        <v>0.20722006899490097</v>
      </c>
      <c r="G360">
        <v>6.6597538667784201E-2</v>
      </c>
      <c r="H360">
        <v>4.0507569582767029E-2</v>
      </c>
      <c r="I360">
        <v>0.3353588559490922</v>
      </c>
      <c r="J360" t="s">
        <v>47</v>
      </c>
      <c r="K360">
        <v>14.9066419342541</v>
      </c>
      <c r="L360">
        <v>14.409463174257308</v>
      </c>
      <c r="M360">
        <v>7.9554250889126719</v>
      </c>
      <c r="N360">
        <f t="shared" si="11"/>
        <v>4.6913478822291435</v>
      </c>
      <c r="O360" t="s">
        <v>260</v>
      </c>
      <c r="P360">
        <v>14.409463174257308</v>
      </c>
      <c r="Q360">
        <v>8.2763947048633071</v>
      </c>
      <c r="R360">
        <v>6.0161571596983539</v>
      </c>
      <c r="S360">
        <v>8.0833286087863758</v>
      </c>
      <c r="T360">
        <v>0.82442748091603058</v>
      </c>
      <c r="U360">
        <v>0.10432569974554708</v>
      </c>
      <c r="V360">
        <v>7.124681933842239E-2</v>
      </c>
    </row>
    <row r="361" spans="1:22" x14ac:dyDescent="0.25">
      <c r="A361">
        <v>2015</v>
      </c>
      <c r="B361" t="s">
        <v>204</v>
      </c>
      <c r="C361">
        <f t="shared" si="10"/>
        <v>107</v>
      </c>
      <c r="D361">
        <f>+VLOOKUP(B361,[1]Rådata!$O$2:$R$697,3,)</f>
        <v>1908</v>
      </c>
      <c r="E361" t="str">
        <f>+VLOOKUP(B361,[1]Rådata!$O$2:$Q$697,2,)</f>
        <v>NOK</v>
      </c>
      <c r="F361">
        <v>0.63392074384389785</v>
      </c>
      <c r="G361">
        <v>0.17651231006918575</v>
      </c>
      <c r="H361">
        <v>9.8763251512234002E-2</v>
      </c>
      <c r="I361">
        <v>2.0532239042095377E-2</v>
      </c>
      <c r="J361" t="s">
        <v>47</v>
      </c>
      <c r="K361">
        <v>14.625403792256204</v>
      </c>
      <c r="L361">
        <v>14.044738760187643</v>
      </c>
      <c r="M361">
        <v>7.6544432264701125</v>
      </c>
      <c r="N361">
        <f t="shared" si="11"/>
        <v>4.6728288344619058</v>
      </c>
      <c r="O361" t="s">
        <v>260</v>
      </c>
      <c r="P361">
        <v>14.044738760187643</v>
      </c>
      <c r="Q361">
        <v>8.2052184263954118</v>
      </c>
      <c r="R361">
        <v>6.2344107257183712</v>
      </c>
      <c r="S361">
        <v>7.9266025991813844</v>
      </c>
      <c r="T361">
        <v>0.75683060109289613</v>
      </c>
      <c r="U361">
        <v>0.13934426229508196</v>
      </c>
      <c r="V361">
        <v>0.10382513661202186</v>
      </c>
    </row>
    <row r="362" spans="1:22" x14ac:dyDescent="0.25">
      <c r="A362">
        <v>2019</v>
      </c>
      <c r="B362" t="s">
        <v>204</v>
      </c>
      <c r="C362">
        <f t="shared" si="10"/>
        <v>111</v>
      </c>
      <c r="D362">
        <f>+VLOOKUP(B362,[1]Rådata!$O$2:$R$697,3,)</f>
        <v>1908</v>
      </c>
      <c r="E362" t="str">
        <f>+VLOOKUP(B362,[1]Rådata!$O$2:$Q$697,2,)</f>
        <v>NOK</v>
      </c>
      <c r="F362">
        <v>0.18226114655159067</v>
      </c>
      <c r="G362">
        <v>3.9625185657170291E-2</v>
      </c>
      <c r="H362">
        <v>3.0842284335539975E-2</v>
      </c>
      <c r="I362">
        <v>1.3581017280315371</v>
      </c>
      <c r="J362" t="s">
        <v>47</v>
      </c>
      <c r="K362">
        <v>15.049770539978642</v>
      </c>
      <c r="L362">
        <v>14.799192238932561</v>
      </c>
      <c r="M362">
        <v>8.0043655649795742</v>
      </c>
      <c r="N362">
        <f t="shared" si="11"/>
        <v>4.7095302013123339</v>
      </c>
      <c r="O362" t="s">
        <v>260</v>
      </c>
      <c r="P362">
        <v>14.799192238932561</v>
      </c>
      <c r="Q362">
        <v>8.1196962529572492</v>
      </c>
      <c r="R362">
        <v>0</v>
      </c>
      <c r="S362">
        <v>8.0740262161240608</v>
      </c>
      <c r="T362">
        <v>0.9553571428571429</v>
      </c>
      <c r="U362">
        <v>0</v>
      </c>
      <c r="V362">
        <v>4.4642857142857144E-2</v>
      </c>
    </row>
    <row r="363" spans="1:22" x14ac:dyDescent="0.25">
      <c r="A363">
        <v>2022</v>
      </c>
      <c r="B363" t="s">
        <v>221</v>
      </c>
      <c r="C363">
        <f t="shared" si="10"/>
        <v>20</v>
      </c>
      <c r="D363">
        <f>+VLOOKUP(B363,[1]Rådata!$O$2:$R$697,3,)</f>
        <v>2002</v>
      </c>
      <c r="E363" t="str">
        <f>+VLOOKUP(B363,[1]Rådata!$O$2:$Q$697,2,)</f>
        <v>NOK</v>
      </c>
      <c r="F363">
        <v>0.21192542437535763</v>
      </c>
      <c r="G363">
        <v>0.11611350882509693</v>
      </c>
      <c r="H363">
        <v>0.11630706425739595</v>
      </c>
      <c r="I363">
        <v>0.206127217242037</v>
      </c>
      <c r="J363" t="s">
        <v>129</v>
      </c>
      <c r="K363">
        <v>12.853529228297893</v>
      </c>
      <c r="L363">
        <v>12.855194790640134</v>
      </c>
      <c r="M363">
        <v>3.5263605246161616</v>
      </c>
      <c r="N363">
        <f t="shared" si="11"/>
        <v>2.9957322735539909</v>
      </c>
      <c r="O363" t="s">
        <v>261</v>
      </c>
      <c r="P363">
        <v>12.855194790640134</v>
      </c>
      <c r="Q363">
        <v>8.5409097180335536</v>
      </c>
      <c r="R363">
        <v>7.5336937098486327</v>
      </c>
      <c r="S363">
        <v>7.9047039138737469</v>
      </c>
      <c r="T363">
        <v>0.529296875</v>
      </c>
      <c r="U363">
        <v>0.365234375</v>
      </c>
      <c r="V363">
        <v>0.10546875</v>
      </c>
    </row>
    <row r="364" spans="1:22" x14ac:dyDescent="0.25">
      <c r="A364">
        <v>2021</v>
      </c>
      <c r="B364" t="s">
        <v>221</v>
      </c>
      <c r="C364">
        <f t="shared" si="10"/>
        <v>19</v>
      </c>
      <c r="D364">
        <f>+VLOOKUP(B364,[1]Rådata!$O$2:$R$697,3,)</f>
        <v>2002</v>
      </c>
      <c r="E364" t="str">
        <f>+VLOOKUP(B364,[1]Rådata!$O$2:$Q$697,2,)</f>
        <v>NOK</v>
      </c>
      <c r="F364">
        <v>7.5742047250342184E-2</v>
      </c>
      <c r="G364">
        <v>3.469330272367413E-2</v>
      </c>
      <c r="H364">
        <v>4.1140070176950781E-2</v>
      </c>
      <c r="I364">
        <v>0.23181496591442569</v>
      </c>
      <c r="J364" t="s">
        <v>129</v>
      </c>
      <c r="K364">
        <v>12.536954283838142</v>
      </c>
      <c r="L364">
        <v>12.707390210626235</v>
      </c>
      <c r="M364">
        <v>3.3322045101752038</v>
      </c>
      <c r="N364">
        <f t="shared" si="11"/>
        <v>2.9444389791664403</v>
      </c>
      <c r="O364" t="s">
        <v>261</v>
      </c>
      <c r="P364">
        <v>12.707390210626235</v>
      </c>
      <c r="Q364">
        <v>8.5151911887455647</v>
      </c>
      <c r="R364">
        <v>7.4899708988348008</v>
      </c>
      <c r="S364">
        <v>7.8160138391590275</v>
      </c>
      <c r="T364">
        <v>0.4969939879759519</v>
      </c>
      <c r="U364">
        <v>0.3587174348697395</v>
      </c>
      <c r="V364">
        <v>0.14428857715430862</v>
      </c>
    </row>
    <row r="365" spans="1:22" x14ac:dyDescent="0.25">
      <c r="A365">
        <v>2020</v>
      </c>
      <c r="B365" t="s">
        <v>221</v>
      </c>
      <c r="C365">
        <f t="shared" si="10"/>
        <v>18</v>
      </c>
      <c r="D365">
        <f>+VLOOKUP(B365,[1]Rådata!$O$2:$R$697,3,)</f>
        <v>2002</v>
      </c>
      <c r="E365" t="str">
        <f>+VLOOKUP(B365,[1]Rådata!$O$2:$Q$697,2,)</f>
        <v>NOK</v>
      </c>
      <c r="F365">
        <v>-3.8034999922771574E-2</v>
      </c>
      <c r="G365">
        <v>-1.8939539605749928E-2</v>
      </c>
      <c r="H365">
        <v>-2.3466125397256486E-2</v>
      </c>
      <c r="I365">
        <v>0.16767835905039929</v>
      </c>
      <c r="J365" t="s">
        <v>129</v>
      </c>
      <c r="K365">
        <v>12.254276923816271</v>
      </c>
      <c r="L365">
        <v>12.468583053164386</v>
      </c>
      <c r="M365">
        <v>3.2580965380214821</v>
      </c>
      <c r="N365">
        <f t="shared" si="11"/>
        <v>2.8903717578961645</v>
      </c>
      <c r="O365" t="s">
        <v>261</v>
      </c>
      <c r="P365">
        <v>12.468583053164386</v>
      </c>
      <c r="Q365">
        <v>8.3452179266764279</v>
      </c>
      <c r="R365">
        <v>6.956545443151569</v>
      </c>
      <c r="S365">
        <v>7.6685611080158971</v>
      </c>
      <c r="T365">
        <v>0.50831353919239908</v>
      </c>
      <c r="U365">
        <v>0.24940617577197149</v>
      </c>
      <c r="V365">
        <v>0.24228028503562946</v>
      </c>
    </row>
    <row r="366" spans="1:22" x14ac:dyDescent="0.25">
      <c r="A366">
        <v>2017</v>
      </c>
      <c r="B366" t="s">
        <v>221</v>
      </c>
      <c r="C366">
        <f t="shared" si="10"/>
        <v>15</v>
      </c>
      <c r="D366">
        <f>+VLOOKUP(B366,[1]Rådata!$O$2:$R$697,3,)</f>
        <v>2002</v>
      </c>
      <c r="E366" t="str">
        <f>+VLOOKUP(B366,[1]Rådata!$O$2:$Q$697,2,)</f>
        <v>NOK</v>
      </c>
      <c r="F366">
        <v>-4.9089968976215093E-2</v>
      </c>
      <c r="G366">
        <v>-1.9197327660813512E-2</v>
      </c>
      <c r="H366">
        <v>-1.8404860402991614E-2</v>
      </c>
      <c r="I366">
        <v>1.0341261633919338E-5</v>
      </c>
      <c r="J366" t="s">
        <v>129</v>
      </c>
      <c r="K366">
        <v>12.4604086154641</v>
      </c>
      <c r="L366">
        <v>12.418252312519387</v>
      </c>
      <c r="M366">
        <v>3.1780538303479458</v>
      </c>
      <c r="N366">
        <f t="shared" si="11"/>
        <v>2.7080502011022101</v>
      </c>
      <c r="O366" t="s">
        <v>261</v>
      </c>
      <c r="P366">
        <v>12.418252312519387</v>
      </c>
      <c r="Q366">
        <v>7.9861648603327273</v>
      </c>
      <c r="R366">
        <v>5.2470240721604862</v>
      </c>
      <c r="S366">
        <v>7.6304612617836272</v>
      </c>
      <c r="T366">
        <v>0.70068027210884354</v>
      </c>
      <c r="U366">
        <v>6.4625850340136057E-2</v>
      </c>
      <c r="V366">
        <v>0.23469387755102042</v>
      </c>
    </row>
    <row r="367" spans="1:22" x14ac:dyDescent="0.25">
      <c r="A367">
        <v>2015</v>
      </c>
      <c r="B367" t="s">
        <v>221</v>
      </c>
      <c r="C367">
        <f t="shared" si="10"/>
        <v>13</v>
      </c>
      <c r="D367">
        <f>+VLOOKUP(B367,[1]Rådata!$O$2:$R$697,3,)</f>
        <v>2002</v>
      </c>
      <c r="E367" t="str">
        <f>+VLOOKUP(B367,[1]Rådata!$O$2:$Q$697,2,)</f>
        <v>NOK</v>
      </c>
      <c r="F367">
        <v>-3.23218830054363E-2</v>
      </c>
      <c r="G367">
        <v>-1.387396934153989E-2</v>
      </c>
      <c r="H367">
        <v>-1.5393721713080032E-2</v>
      </c>
      <c r="I367">
        <v>0.11272499767498881</v>
      </c>
      <c r="J367" t="s">
        <v>129</v>
      </c>
      <c r="K367">
        <v>12.422586267352274</v>
      </c>
      <c r="L367">
        <v>12.526531637495891</v>
      </c>
      <c r="M367">
        <v>3.3322045101752038</v>
      </c>
      <c r="N367">
        <f t="shared" si="11"/>
        <v>2.5649493574615367</v>
      </c>
      <c r="O367" t="s">
        <v>261</v>
      </c>
      <c r="P367">
        <v>12.526531637495891</v>
      </c>
      <c r="Q367">
        <v>7.8785341961403619</v>
      </c>
      <c r="R367">
        <v>0</v>
      </c>
      <c r="S367">
        <v>7.7706452341291765</v>
      </c>
      <c r="T367">
        <v>0.89772727272727271</v>
      </c>
      <c r="U367">
        <v>0</v>
      </c>
      <c r="V367">
        <v>0.10227272727272728</v>
      </c>
    </row>
    <row r="368" spans="1:22" x14ac:dyDescent="0.25">
      <c r="A368">
        <v>2018</v>
      </c>
      <c r="B368" t="s">
        <v>221</v>
      </c>
      <c r="C368">
        <f t="shared" si="10"/>
        <v>16</v>
      </c>
      <c r="D368">
        <f>+VLOOKUP(B368,[1]Rådata!$O$2:$R$697,3,)</f>
        <v>2002</v>
      </c>
      <c r="E368" t="str">
        <f>+VLOOKUP(B368,[1]Rådata!$O$2:$Q$697,2,)</f>
        <v>NOK</v>
      </c>
      <c r="F368">
        <v>-4.6011497840379376E-2</v>
      </c>
      <c r="G368">
        <v>-2.1282441752704547E-2</v>
      </c>
      <c r="H368">
        <v>-2.4833987240656011E-2</v>
      </c>
      <c r="I368">
        <v>1.0068161453037062E-5</v>
      </c>
      <c r="J368" t="s">
        <v>129</v>
      </c>
      <c r="K368">
        <v>12.122810594661162</v>
      </c>
      <c r="L368">
        <v>12.277141360961464</v>
      </c>
      <c r="M368">
        <v>3.4011973816621555</v>
      </c>
      <c r="N368">
        <f t="shared" si="11"/>
        <v>2.7725887222397811</v>
      </c>
      <c r="O368" t="s">
        <v>261</v>
      </c>
      <c r="P368">
        <v>12.277141360961464</v>
      </c>
      <c r="Q368">
        <v>7.8079166289264084</v>
      </c>
      <c r="R368">
        <v>0</v>
      </c>
      <c r="S368">
        <v>7.5652752818989315</v>
      </c>
      <c r="T368">
        <v>0.78455284552845528</v>
      </c>
      <c r="U368">
        <v>0</v>
      </c>
      <c r="V368">
        <v>0.21544715447154472</v>
      </c>
    </row>
    <row r="369" spans="1:22" x14ac:dyDescent="0.25">
      <c r="A369">
        <v>2019</v>
      </c>
      <c r="B369" t="s">
        <v>221</v>
      </c>
      <c r="C369">
        <f t="shared" si="10"/>
        <v>17</v>
      </c>
      <c r="D369">
        <f>+VLOOKUP(B369,[1]Rådata!$O$2:$R$697,3,)</f>
        <v>2002</v>
      </c>
      <c r="E369" t="str">
        <f>+VLOOKUP(B369,[1]Rådata!$O$2:$Q$697,2,)</f>
        <v>NOK</v>
      </c>
      <c r="F369">
        <v>-0.12728603703096011</v>
      </c>
      <c r="G369">
        <v>-5.391433581387392E-2</v>
      </c>
      <c r="H369">
        <v>-5.3429048237132799E-2</v>
      </c>
      <c r="I369">
        <v>0.21294695258169152</v>
      </c>
      <c r="J369" t="s">
        <v>129</v>
      </c>
      <c r="K369">
        <v>12.148205156826641</v>
      </c>
      <c r="L369">
        <v>12.1391633162466</v>
      </c>
      <c r="M369">
        <v>3.1780538303479458</v>
      </c>
      <c r="N369">
        <f t="shared" si="11"/>
        <v>2.8332133440562162</v>
      </c>
      <c r="O369" t="s">
        <v>261</v>
      </c>
      <c r="P369">
        <v>12.1391633162466</v>
      </c>
      <c r="Q369">
        <v>7.7997533182872472</v>
      </c>
      <c r="R369">
        <v>0</v>
      </c>
      <c r="S369">
        <v>7.5496091651545321</v>
      </c>
      <c r="T369">
        <v>0.77868852459016391</v>
      </c>
      <c r="U369">
        <v>0</v>
      </c>
      <c r="V369">
        <v>0.22131147540983606</v>
      </c>
    </row>
    <row r="370" spans="1:22" x14ac:dyDescent="0.25">
      <c r="A370">
        <v>2016</v>
      </c>
      <c r="B370" t="s">
        <v>221</v>
      </c>
      <c r="C370">
        <f t="shared" si="10"/>
        <v>14</v>
      </c>
      <c r="D370">
        <f>+VLOOKUP(B370,[1]Rådata!$O$2:$R$697,3,)</f>
        <v>2002</v>
      </c>
      <c r="E370" t="str">
        <f>+VLOOKUP(B370,[1]Rådata!$O$2:$Q$697,2,)</f>
        <v>NOK</v>
      </c>
      <c r="F370">
        <v>-5.7107727229736123E-2</v>
      </c>
      <c r="G370">
        <v>-2.0989328049501165E-2</v>
      </c>
      <c r="H370">
        <v>-2.2012555687609826E-2</v>
      </c>
      <c r="I370">
        <v>9.4580535325829938E-6</v>
      </c>
      <c r="J370" t="s">
        <v>129</v>
      </c>
      <c r="K370">
        <v>12.521970385612201</v>
      </c>
      <c r="L370">
        <v>12.569569268815837</v>
      </c>
      <c r="M370">
        <v>3.4011973816621555</v>
      </c>
      <c r="N370">
        <f t="shared" si="11"/>
        <v>2.6390573296152584</v>
      </c>
      <c r="O370" t="s">
        <v>261</v>
      </c>
      <c r="P370">
        <v>12.569569268815837</v>
      </c>
      <c r="Q370">
        <v>7.6638772587034705</v>
      </c>
      <c r="R370">
        <v>0</v>
      </c>
      <c r="S370">
        <v>7.5548585210406758</v>
      </c>
      <c r="T370">
        <v>0.89671361502347413</v>
      </c>
      <c r="U370">
        <v>0</v>
      </c>
      <c r="V370">
        <v>0.10328638497652583</v>
      </c>
    </row>
    <row r="371" spans="1:22" x14ac:dyDescent="0.25">
      <c r="A371">
        <v>2018</v>
      </c>
      <c r="B371" t="s">
        <v>198</v>
      </c>
      <c r="C371">
        <f t="shared" si="10"/>
        <v>52</v>
      </c>
      <c r="D371">
        <f>+VLOOKUP(B371,[1]Rådata!$O$2:$R$697,3,)</f>
        <v>1966</v>
      </c>
      <c r="E371" t="str">
        <f>+VLOOKUP(B371,[1]Rådata!$O$2:$Q$697,2,)</f>
        <v>NOK</v>
      </c>
      <c r="F371">
        <v>4.225304862706946E-2</v>
      </c>
      <c r="G371">
        <v>6.2557014878917372E-3</v>
      </c>
      <c r="H371">
        <v>6.8603331669011849E-2</v>
      </c>
      <c r="I371">
        <v>2.7956231723613512E-6</v>
      </c>
      <c r="J371" t="s">
        <v>47</v>
      </c>
      <c r="K371">
        <v>12.302790924406612</v>
      </c>
      <c r="L371">
        <v>14.697638738588081</v>
      </c>
      <c r="M371">
        <v>3.6375861597263857</v>
      </c>
      <c r="N371">
        <f t="shared" si="11"/>
        <v>3.9512437185814275</v>
      </c>
      <c r="O371" t="s">
        <v>260</v>
      </c>
      <c r="P371">
        <v>14.697638738588081</v>
      </c>
      <c r="Q371">
        <v>8.7593547485662082</v>
      </c>
      <c r="R371">
        <v>8.1775158238460754</v>
      </c>
      <c r="S371">
        <v>7.8747391251718106</v>
      </c>
      <c r="T371">
        <v>0.41287284144427</v>
      </c>
      <c r="U371">
        <v>0.55886970172684458</v>
      </c>
      <c r="V371">
        <v>2.8257456828885402E-2</v>
      </c>
    </row>
    <row r="372" spans="1:22" x14ac:dyDescent="0.25">
      <c r="A372">
        <v>2019</v>
      </c>
      <c r="B372" t="s">
        <v>198</v>
      </c>
      <c r="C372">
        <f t="shared" si="10"/>
        <v>53</v>
      </c>
      <c r="D372">
        <f>+VLOOKUP(B372,[1]Rådata!$O$2:$R$697,3,)</f>
        <v>1966</v>
      </c>
      <c r="E372" t="str">
        <f>+VLOOKUP(B372,[1]Rådata!$O$2:$Q$697,2,)</f>
        <v>NOK</v>
      </c>
      <c r="F372">
        <v>0.15207246143589509</v>
      </c>
      <c r="G372">
        <v>7.949937626339712E-2</v>
      </c>
      <c r="H372">
        <v>0.12405575101082467</v>
      </c>
      <c r="I372">
        <v>4.5978068461343935E-6</v>
      </c>
      <c r="J372" t="s">
        <v>47</v>
      </c>
      <c r="K372">
        <v>12.493557198476262</v>
      </c>
      <c r="L372">
        <v>12.938539092079218</v>
      </c>
      <c r="M372">
        <v>3.912023005428146</v>
      </c>
      <c r="N372">
        <f t="shared" si="11"/>
        <v>3.970291913552122</v>
      </c>
      <c r="O372" t="s">
        <v>260</v>
      </c>
      <c r="P372">
        <v>12.938539092079218</v>
      </c>
      <c r="Q372">
        <v>8.2890370982784827</v>
      </c>
      <c r="R372">
        <v>6.8564619845945867</v>
      </c>
      <c r="S372">
        <v>7.9515593311552522</v>
      </c>
      <c r="T372">
        <v>0.71356783919597988</v>
      </c>
      <c r="U372">
        <v>0.23869346733668342</v>
      </c>
      <c r="V372">
        <v>4.7738693467336682E-2</v>
      </c>
    </row>
    <row r="373" spans="1:22" x14ac:dyDescent="0.25">
      <c r="A373">
        <v>2022</v>
      </c>
      <c r="B373" t="s">
        <v>198</v>
      </c>
      <c r="C373">
        <f t="shared" si="10"/>
        <v>56</v>
      </c>
      <c r="D373">
        <f>+VLOOKUP(B373,[1]Rådata!$O$2:$R$697,3,)</f>
        <v>1966</v>
      </c>
      <c r="E373" t="str">
        <f>+VLOOKUP(B373,[1]Rådata!$O$2:$Q$697,2,)</f>
        <v>NOK</v>
      </c>
      <c r="F373">
        <v>0.1564504137476653</v>
      </c>
      <c r="G373">
        <v>0.10207377406372561</v>
      </c>
      <c r="H373">
        <v>0.13358864318469793</v>
      </c>
      <c r="I373">
        <v>8.2084635424537148E-3</v>
      </c>
      <c r="J373" t="s">
        <v>47</v>
      </c>
      <c r="K373">
        <v>12.867478869681054</v>
      </c>
      <c r="L373">
        <v>13.136548294086387</v>
      </c>
      <c r="M373">
        <v>4.2341065045972597</v>
      </c>
      <c r="N373">
        <f t="shared" si="11"/>
        <v>4.0253516907351496</v>
      </c>
      <c r="O373" t="s">
        <v>260</v>
      </c>
      <c r="P373">
        <v>13.136548294086387</v>
      </c>
      <c r="Q373">
        <v>8.1403155401599854</v>
      </c>
      <c r="R373">
        <v>0</v>
      </c>
      <c r="S373">
        <v>8.0740262161240608</v>
      </c>
      <c r="T373">
        <v>0.93586005830903785</v>
      </c>
      <c r="U373">
        <v>0</v>
      </c>
      <c r="V373">
        <v>6.4139941690962099E-2</v>
      </c>
    </row>
    <row r="374" spans="1:22" x14ac:dyDescent="0.25">
      <c r="A374">
        <v>2020</v>
      </c>
      <c r="B374" t="s">
        <v>198</v>
      </c>
      <c r="C374">
        <f t="shared" si="10"/>
        <v>54</v>
      </c>
      <c r="D374">
        <f>+VLOOKUP(B374,[1]Rådata!$O$2:$R$697,3,)</f>
        <v>1966</v>
      </c>
      <c r="E374" t="str">
        <f>+VLOOKUP(B374,[1]Rådata!$O$2:$Q$697,2,)</f>
        <v>NOK</v>
      </c>
      <c r="F374">
        <v>0.40208407418183384</v>
      </c>
      <c r="G374">
        <v>0.13371822162971886</v>
      </c>
      <c r="H374">
        <v>0.20760181045826184</v>
      </c>
      <c r="I374">
        <v>2.4515350380930827E-2</v>
      </c>
      <c r="J374" t="s">
        <v>47</v>
      </c>
      <c r="K374">
        <v>12.792377657771343</v>
      </c>
      <c r="L374">
        <v>13.232264767668203</v>
      </c>
      <c r="M374">
        <v>3.9889840465642745</v>
      </c>
      <c r="N374">
        <f t="shared" si="11"/>
        <v>3.9889840465642745</v>
      </c>
      <c r="O374" t="s">
        <v>260</v>
      </c>
      <c r="P374">
        <v>13.232264767668203</v>
      </c>
      <c r="Q374">
        <v>8.1344675702775628</v>
      </c>
      <c r="R374">
        <v>6.522092798170152</v>
      </c>
      <c r="S374">
        <v>7.8594131546935833</v>
      </c>
      <c r="T374">
        <v>0.7595307917888563</v>
      </c>
      <c r="U374">
        <v>0.19941348973607037</v>
      </c>
      <c r="V374">
        <v>4.1055718475073312E-2</v>
      </c>
    </row>
    <row r="375" spans="1:22" x14ac:dyDescent="0.25">
      <c r="A375">
        <v>2015</v>
      </c>
      <c r="B375" t="s">
        <v>198</v>
      </c>
      <c r="C375">
        <f t="shared" si="10"/>
        <v>49</v>
      </c>
      <c r="D375">
        <f>+VLOOKUP(B375,[1]Rådata!$O$2:$R$697,3,)</f>
        <v>1966</v>
      </c>
      <c r="E375" t="str">
        <f>+VLOOKUP(B375,[1]Rådata!$O$2:$Q$697,2,)</f>
        <v>NOK</v>
      </c>
      <c r="F375">
        <v>-8.1925022103775058E-2</v>
      </c>
      <c r="G375">
        <v>-1.7181275311906812E-2</v>
      </c>
      <c r="H375">
        <v>-1.7036335683523075E-2</v>
      </c>
      <c r="I375">
        <v>1.5760267420217588E-6</v>
      </c>
      <c r="J375" t="s">
        <v>47</v>
      </c>
      <c r="K375">
        <v>14.931059606544931</v>
      </c>
      <c r="L375">
        <v>14.922587916615663</v>
      </c>
      <c r="M375">
        <v>6.9966814881765389</v>
      </c>
      <c r="N375">
        <f t="shared" si="11"/>
        <v>3.8918202981106265</v>
      </c>
      <c r="O375" t="s">
        <v>260</v>
      </c>
      <c r="P375">
        <v>14.922587916615663</v>
      </c>
      <c r="Q375">
        <v>8.0359263698917918</v>
      </c>
      <c r="R375">
        <v>4.7874917427820458</v>
      </c>
      <c r="S375">
        <v>7.992944547318106</v>
      </c>
      <c r="T375">
        <v>0.95792880258899671</v>
      </c>
      <c r="U375">
        <v>3.8834951456310676E-2</v>
      </c>
      <c r="V375">
        <v>3.2362459546925568E-3</v>
      </c>
    </row>
    <row r="376" spans="1:22" x14ac:dyDescent="0.25">
      <c r="A376">
        <v>2017</v>
      </c>
      <c r="B376" t="s">
        <v>198</v>
      </c>
      <c r="C376">
        <f t="shared" si="10"/>
        <v>51</v>
      </c>
      <c r="D376">
        <f>+VLOOKUP(B376,[1]Rådata!$O$2:$R$697,3,)</f>
        <v>1966</v>
      </c>
      <c r="E376" t="str">
        <f>+VLOOKUP(B376,[1]Rådata!$O$2:$Q$697,2,)</f>
        <v>NOK</v>
      </c>
      <c r="F376">
        <v>1.9373879029464261E-2</v>
      </c>
      <c r="G376">
        <v>3.7947453341939793E-3</v>
      </c>
      <c r="H376">
        <v>4.1869236819909207E-2</v>
      </c>
      <c r="I376">
        <v>2.1926074048737278E-6</v>
      </c>
      <c r="J376" t="s">
        <v>47</v>
      </c>
      <c r="K376">
        <v>12.259793491029814</v>
      </c>
      <c r="L376">
        <v>14.660727540540469</v>
      </c>
      <c r="M376">
        <v>3.6375861597263857</v>
      </c>
      <c r="N376">
        <f t="shared" si="11"/>
        <v>3.9318256327243257</v>
      </c>
      <c r="O376" t="s">
        <v>260</v>
      </c>
      <c r="P376">
        <v>14.660727540540469</v>
      </c>
      <c r="Q376">
        <v>8.0294328405812436</v>
      </c>
      <c r="R376">
        <v>5.7037824746562009</v>
      </c>
      <c r="S376">
        <v>7.8935720735049024</v>
      </c>
      <c r="T376">
        <v>0.87296416938110755</v>
      </c>
      <c r="U376">
        <v>9.7719869706840393E-2</v>
      </c>
      <c r="V376">
        <v>2.9315960912052116E-2</v>
      </c>
    </row>
    <row r="377" spans="1:22" x14ac:dyDescent="0.25">
      <c r="A377">
        <v>2021</v>
      </c>
      <c r="B377" t="s">
        <v>198</v>
      </c>
      <c r="C377">
        <f t="shared" si="10"/>
        <v>55</v>
      </c>
      <c r="D377">
        <f>+VLOOKUP(B377,[1]Rådata!$O$2:$R$697,3,)</f>
        <v>1966</v>
      </c>
      <c r="E377" t="str">
        <f>+VLOOKUP(B377,[1]Rådata!$O$2:$Q$697,2,)</f>
        <v>NOK</v>
      </c>
      <c r="F377">
        <v>0.45159823809908678</v>
      </c>
      <c r="G377">
        <v>0.29718709071205857</v>
      </c>
      <c r="H377">
        <v>0.28002764715217632</v>
      </c>
      <c r="I377">
        <v>1.4258196610900078E-2</v>
      </c>
      <c r="J377" t="s">
        <v>47</v>
      </c>
      <c r="K377">
        <v>13.079230381242331</v>
      </c>
      <c r="L377">
        <v>13.019756843831994</v>
      </c>
      <c r="M377">
        <v>4.1108738641733114</v>
      </c>
      <c r="N377">
        <f t="shared" si="11"/>
        <v>4.0073331852324712</v>
      </c>
      <c r="O377" t="s">
        <v>260</v>
      </c>
      <c r="P377">
        <v>13.019756843831994</v>
      </c>
      <c r="Q377">
        <v>7.9229859587111955</v>
      </c>
      <c r="R377">
        <v>0</v>
      </c>
      <c r="S377">
        <v>7.9229859587111955</v>
      </c>
      <c r="T377">
        <v>1</v>
      </c>
      <c r="U377">
        <v>0</v>
      </c>
      <c r="V377">
        <v>0</v>
      </c>
    </row>
    <row r="378" spans="1:22" x14ac:dyDescent="0.25">
      <c r="A378">
        <v>2016</v>
      </c>
      <c r="B378" t="s">
        <v>198</v>
      </c>
      <c r="C378">
        <f t="shared" si="10"/>
        <v>50</v>
      </c>
      <c r="D378">
        <f>+VLOOKUP(B378,[1]Rådata!$O$2:$R$697,3,)</f>
        <v>1966</v>
      </c>
      <c r="E378" t="str">
        <f>+VLOOKUP(B378,[1]Rådata!$O$2:$Q$697,2,)</f>
        <v>NOK</v>
      </c>
      <c r="F378">
        <v>0.18569215806347034</v>
      </c>
      <c r="G378">
        <v>4.0287767799759656E-2</v>
      </c>
      <c r="H378">
        <v>2.8391106895182115E-2</v>
      </c>
      <c r="I378">
        <v>0.57581838253834727</v>
      </c>
      <c r="J378" t="s">
        <v>47</v>
      </c>
      <c r="K378">
        <v>14.942615060853623</v>
      </c>
      <c r="L378">
        <v>14.592643125152831</v>
      </c>
      <c r="M378">
        <v>6.9206715042486833</v>
      </c>
      <c r="N378">
        <f t="shared" si="11"/>
        <v>3.912023005428146</v>
      </c>
      <c r="O378" t="s">
        <v>260</v>
      </c>
      <c r="P378">
        <v>14.592643125152831</v>
      </c>
      <c r="Q378">
        <v>6.9754139274559517</v>
      </c>
      <c r="R378">
        <v>4.3820266346738812</v>
      </c>
      <c r="S378">
        <v>6.8977049431286357</v>
      </c>
      <c r="T378">
        <v>0.92523364485981308</v>
      </c>
      <c r="U378">
        <v>7.476635514018691E-2</v>
      </c>
      <c r="V378">
        <v>0</v>
      </c>
    </row>
    <row r="379" spans="1:22" x14ac:dyDescent="0.25">
      <c r="A379">
        <v>2020</v>
      </c>
      <c r="B379" t="s">
        <v>60</v>
      </c>
      <c r="C379">
        <f t="shared" si="10"/>
        <v>93</v>
      </c>
      <c r="D379">
        <f>+VLOOKUP(B379,[1]Rådata!$O$2:$R$697,3,)</f>
        <v>1927</v>
      </c>
      <c r="E379" t="str">
        <f>+VLOOKUP(B379,[1]Rådata!$O$2:$Q$697,2,)</f>
        <v>NOK</v>
      </c>
      <c r="F379">
        <v>-6.5375702501464808E-2</v>
      </c>
      <c r="G379">
        <v>-5.8255289165374986E-2</v>
      </c>
      <c r="H379">
        <v>-0.61814733034428271</v>
      </c>
      <c r="I379">
        <v>2.1288272294432146E-2</v>
      </c>
      <c r="J379" t="s">
        <v>47</v>
      </c>
      <c r="K379">
        <v>13.267905106325944</v>
      </c>
      <c r="L379">
        <v>15.62979704454059</v>
      </c>
      <c r="M379">
        <v>5.9661467391236922</v>
      </c>
      <c r="N379">
        <f t="shared" si="11"/>
        <v>4.5325994931532563</v>
      </c>
      <c r="O379" t="s">
        <v>260</v>
      </c>
      <c r="P379">
        <v>15.62979704454059</v>
      </c>
      <c r="Q379">
        <v>10.934177824718779</v>
      </c>
      <c r="R379">
        <v>6.7334018918373593</v>
      </c>
      <c r="S379">
        <v>7.9157131993821155</v>
      </c>
      <c r="T379">
        <v>4.8876204067070994E-2</v>
      </c>
      <c r="U379">
        <v>1.4983945772386728E-2</v>
      </c>
      <c r="V379">
        <v>0.93613985016054224</v>
      </c>
    </row>
    <row r="380" spans="1:22" x14ac:dyDescent="0.25">
      <c r="A380">
        <v>2022</v>
      </c>
      <c r="B380" t="s">
        <v>60</v>
      </c>
      <c r="C380">
        <f t="shared" si="10"/>
        <v>95</v>
      </c>
      <c r="D380">
        <f>+VLOOKUP(B380,[1]Rådata!$O$2:$R$697,3,)</f>
        <v>1927</v>
      </c>
      <c r="E380" t="str">
        <f>+VLOOKUP(B380,[1]Rådata!$O$2:$Q$697,2,)</f>
        <v>NOK</v>
      </c>
      <c r="F380">
        <v>-0.17457329040914502</v>
      </c>
      <c r="G380">
        <v>-0.13687567189294833</v>
      </c>
      <c r="H380">
        <v>-1.0399003992991225</v>
      </c>
      <c r="I380">
        <v>3.5343459566266049E-2</v>
      </c>
      <c r="J380" t="s">
        <v>47</v>
      </c>
      <c r="K380">
        <v>13.726518675613438</v>
      </c>
      <c r="L380">
        <v>15.754325883892291</v>
      </c>
      <c r="M380">
        <v>6.3473892096560105</v>
      </c>
      <c r="N380">
        <f t="shared" si="11"/>
        <v>4.5538768916005408</v>
      </c>
      <c r="O380" t="s">
        <v>260</v>
      </c>
      <c r="P380">
        <v>15.754325883892291</v>
      </c>
      <c r="Q380">
        <v>9.0215982473793055</v>
      </c>
      <c r="R380">
        <v>8.2024824465765374</v>
      </c>
      <c r="S380">
        <v>8.375629627094451</v>
      </c>
      <c r="T380">
        <v>0.52415458937198067</v>
      </c>
      <c r="U380">
        <v>0.44082125603864736</v>
      </c>
      <c r="V380">
        <v>3.5024154589371984E-2</v>
      </c>
    </row>
    <row r="381" spans="1:22" x14ac:dyDescent="0.25">
      <c r="A381">
        <v>2018</v>
      </c>
      <c r="B381" t="s">
        <v>60</v>
      </c>
      <c r="C381">
        <f t="shared" si="10"/>
        <v>91</v>
      </c>
      <c r="D381">
        <f>+VLOOKUP(B381,[1]Rådata!$O$2:$R$697,3,)</f>
        <v>1927</v>
      </c>
      <c r="E381" t="str">
        <f>+VLOOKUP(B381,[1]Rådata!$O$2:$Q$697,2,)</f>
        <v>NOK</v>
      </c>
      <c r="F381">
        <v>-0.12416955777724578</v>
      </c>
      <c r="G381">
        <v>-0.10083362433983525</v>
      </c>
      <c r="H381">
        <v>-0.43262714949899267</v>
      </c>
      <c r="I381">
        <v>2.6718548326829128E-2</v>
      </c>
      <c r="J381" t="s">
        <v>47</v>
      </c>
      <c r="K381">
        <v>13.024060122817243</v>
      </c>
      <c r="L381">
        <v>14.480464518450775</v>
      </c>
      <c r="M381">
        <v>5.476463551931511</v>
      </c>
      <c r="N381">
        <f t="shared" si="11"/>
        <v>4.5108595065168497</v>
      </c>
      <c r="O381" t="s">
        <v>260</v>
      </c>
      <c r="P381">
        <v>14.480464518450775</v>
      </c>
      <c r="Q381">
        <v>8.4701015838823874</v>
      </c>
      <c r="R381">
        <v>6.9077552789821368</v>
      </c>
      <c r="S381">
        <v>7.8823149189802679</v>
      </c>
      <c r="T381">
        <v>0.55555555555555558</v>
      </c>
      <c r="U381">
        <v>0.20964360587002095</v>
      </c>
      <c r="V381">
        <v>0.23480083857442349</v>
      </c>
    </row>
    <row r="382" spans="1:22" x14ac:dyDescent="0.25">
      <c r="A382">
        <v>2019</v>
      </c>
      <c r="B382" t="s">
        <v>60</v>
      </c>
      <c r="C382">
        <f t="shared" si="10"/>
        <v>92</v>
      </c>
      <c r="D382">
        <f>+VLOOKUP(B382,[1]Rådata!$O$2:$R$697,3,)</f>
        <v>1927</v>
      </c>
      <c r="E382" t="str">
        <f>+VLOOKUP(B382,[1]Rådata!$O$2:$Q$697,2,)</f>
        <v>NOK</v>
      </c>
      <c r="F382">
        <v>-0.13732888989493225</v>
      </c>
      <c r="G382">
        <v>-0.10433077587976664</v>
      </c>
      <c r="H382">
        <v>-0.48857241388611133</v>
      </c>
      <c r="I382">
        <v>6.4965791517249377E-2</v>
      </c>
      <c r="J382" t="s">
        <v>47</v>
      </c>
      <c r="K382">
        <v>13.159757423216202</v>
      </c>
      <c r="L382">
        <v>14.703678731704359</v>
      </c>
      <c r="M382">
        <v>5.7365722974791922</v>
      </c>
      <c r="N382">
        <f t="shared" si="11"/>
        <v>4.5217885770490405</v>
      </c>
      <c r="O382" t="s">
        <v>260</v>
      </c>
      <c r="P382">
        <v>14.703678731704359</v>
      </c>
      <c r="Q382">
        <v>8.3499572720403243</v>
      </c>
      <c r="R382">
        <v>6.6720329454610674</v>
      </c>
      <c r="S382">
        <v>7.9083871592900428</v>
      </c>
      <c r="T382">
        <v>0.64302600472813243</v>
      </c>
      <c r="U382">
        <v>0.1867612293144208</v>
      </c>
      <c r="V382">
        <v>0.1702127659574468</v>
      </c>
    </row>
    <row r="383" spans="1:22" x14ac:dyDescent="0.25">
      <c r="A383">
        <v>2021</v>
      </c>
      <c r="B383" t="s">
        <v>60</v>
      </c>
      <c r="C383">
        <f t="shared" si="10"/>
        <v>94</v>
      </c>
      <c r="D383">
        <f>+VLOOKUP(B383,[1]Rådata!$O$2:$R$697,3,)</f>
        <v>1927</v>
      </c>
      <c r="E383" t="str">
        <f>+VLOOKUP(B383,[1]Rådata!$O$2:$Q$697,2,)</f>
        <v>NOK</v>
      </c>
      <c r="F383">
        <v>-0.11522943201267627</v>
      </c>
      <c r="G383">
        <v>-9.6655326533248626E-2</v>
      </c>
      <c r="H383">
        <v>-0.77096014319555539</v>
      </c>
      <c r="I383">
        <v>2.7129198301785541E-2</v>
      </c>
      <c r="J383" t="s">
        <v>47</v>
      </c>
      <c r="K383">
        <v>13.531947988695707</v>
      </c>
      <c r="L383">
        <v>15.60843335026957</v>
      </c>
      <c r="M383">
        <v>6.2146080984221914</v>
      </c>
      <c r="N383">
        <f t="shared" si="11"/>
        <v>4.5432947822700038</v>
      </c>
      <c r="O383" t="s">
        <v>260</v>
      </c>
      <c r="P383">
        <v>15.60843335026957</v>
      </c>
      <c r="Q383">
        <v>8.281470857895167</v>
      </c>
      <c r="R383">
        <v>6.620073206530356</v>
      </c>
      <c r="S383">
        <v>8.0096953577429222</v>
      </c>
      <c r="T383">
        <v>0.76202531645569616</v>
      </c>
      <c r="U383">
        <v>0.189873417721519</v>
      </c>
      <c r="V383">
        <v>4.810126582278481E-2</v>
      </c>
    </row>
    <row r="384" spans="1:22" x14ac:dyDescent="0.25">
      <c r="A384">
        <v>2017</v>
      </c>
      <c r="B384" t="s">
        <v>60</v>
      </c>
      <c r="C384">
        <f t="shared" si="10"/>
        <v>90</v>
      </c>
      <c r="D384">
        <f>+VLOOKUP(B384,[1]Rådata!$O$2:$R$697,3,)</f>
        <v>1927</v>
      </c>
      <c r="E384" t="str">
        <f>+VLOOKUP(B384,[1]Rådata!$O$2:$Q$697,2,)</f>
        <v>NOK</v>
      </c>
      <c r="F384">
        <v>-8.3129816813846596E-2</v>
      </c>
      <c r="G384">
        <v>-6.7894180531925252E-2</v>
      </c>
      <c r="H384">
        <v>-0.40913519459431147</v>
      </c>
      <c r="I384">
        <v>1.5927503182236805E-2</v>
      </c>
      <c r="J384" t="s">
        <v>47</v>
      </c>
      <c r="K384">
        <v>12.56502249989687</v>
      </c>
      <c r="L384">
        <v>14.36111782601081</v>
      </c>
      <c r="M384">
        <v>5.3132059790417872</v>
      </c>
      <c r="N384">
        <f t="shared" si="11"/>
        <v>4.499809670330265</v>
      </c>
      <c r="O384" t="s">
        <v>260</v>
      </c>
      <c r="P384">
        <v>14.36111782601081</v>
      </c>
      <c r="Q384">
        <v>8.2712926529794117</v>
      </c>
      <c r="R384">
        <v>6.8458798752640497</v>
      </c>
      <c r="S384">
        <v>7.8359745817215662</v>
      </c>
      <c r="T384">
        <v>0.6470588235294118</v>
      </c>
      <c r="U384">
        <v>0.24040920716112532</v>
      </c>
      <c r="V384">
        <v>0.11253196930946291</v>
      </c>
    </row>
    <row r="385" spans="1:22" x14ac:dyDescent="0.25">
      <c r="A385">
        <v>2015</v>
      </c>
      <c r="B385" t="s">
        <v>60</v>
      </c>
      <c r="C385">
        <f t="shared" si="10"/>
        <v>88</v>
      </c>
      <c r="D385">
        <f>+VLOOKUP(B385,[1]Rådata!$O$2:$R$697,3,)</f>
        <v>1927</v>
      </c>
      <c r="E385" t="str">
        <f>+VLOOKUP(B385,[1]Rådata!$O$2:$Q$697,2,)</f>
        <v>NOK</v>
      </c>
      <c r="F385">
        <v>-2.4906704167396251E-2</v>
      </c>
      <c r="G385">
        <v>-2.2322101786430192E-2</v>
      </c>
      <c r="H385">
        <v>-0.20563819333852879</v>
      </c>
      <c r="I385">
        <v>2.0028508579933459E-2</v>
      </c>
      <c r="J385" t="s">
        <v>47</v>
      </c>
      <c r="K385">
        <v>11.391198411892104</v>
      </c>
      <c r="L385">
        <v>13.611739394347635</v>
      </c>
      <c r="M385">
        <v>4.3174881135363101</v>
      </c>
      <c r="N385">
        <f t="shared" si="11"/>
        <v>4.4773368144782069</v>
      </c>
      <c r="O385" t="s">
        <v>260</v>
      </c>
      <c r="P385">
        <v>13.611739394347635</v>
      </c>
      <c r="Q385">
        <v>7.7832240163360371</v>
      </c>
      <c r="R385">
        <v>0</v>
      </c>
      <c r="S385">
        <v>0</v>
      </c>
      <c r="T385">
        <v>0</v>
      </c>
      <c r="U385">
        <v>0</v>
      </c>
      <c r="V385">
        <v>1</v>
      </c>
    </row>
    <row r="386" spans="1:22" x14ac:dyDescent="0.25">
      <c r="A386">
        <v>2016</v>
      </c>
      <c r="B386" t="s">
        <v>60</v>
      </c>
      <c r="C386">
        <f t="shared" ref="C386:C449" si="12">+A386-D386</f>
        <v>89</v>
      </c>
      <c r="D386">
        <f>+VLOOKUP(B386,[1]Rådata!$O$2:$R$697,3,)</f>
        <v>1927</v>
      </c>
      <c r="E386" t="str">
        <f>+VLOOKUP(B386,[1]Rådata!$O$2:$Q$697,2,)</f>
        <v>NOK</v>
      </c>
      <c r="F386">
        <v>-8.2405295440087359E-2</v>
      </c>
      <c r="G386">
        <v>-7.250466983450761E-2</v>
      </c>
      <c r="H386">
        <v>-0.56185116713731387</v>
      </c>
      <c r="I386">
        <v>1.4853572380996365E-2</v>
      </c>
      <c r="J386" t="s">
        <v>47</v>
      </c>
      <c r="K386">
        <v>11.49726345348056</v>
      </c>
      <c r="L386">
        <v>13.544849469846795</v>
      </c>
      <c r="M386">
        <v>4.3174881135363101</v>
      </c>
      <c r="N386">
        <f t="shared" ref="N386:N449" si="13">+LN(C386)</f>
        <v>4.4886363697321396</v>
      </c>
      <c r="O386" t="s">
        <v>260</v>
      </c>
      <c r="P386">
        <v>13.544849469846795</v>
      </c>
      <c r="Q386">
        <v>7.7536235465597461</v>
      </c>
      <c r="R386">
        <v>0</v>
      </c>
      <c r="S386">
        <v>7.7406644019172415</v>
      </c>
      <c r="T386">
        <v>0.98712446351931327</v>
      </c>
      <c r="U386">
        <v>0</v>
      </c>
      <c r="V386">
        <v>1.2875536480686695E-2</v>
      </c>
    </row>
    <row r="387" spans="1:22" x14ac:dyDescent="0.25">
      <c r="A387">
        <v>2022</v>
      </c>
      <c r="B387" t="s">
        <v>151</v>
      </c>
      <c r="C387">
        <f t="shared" si="12"/>
        <v>39</v>
      </c>
      <c r="D387">
        <f>+VLOOKUP(B387,[1]Rådata!$O$2:$R$697,3,)</f>
        <v>1983</v>
      </c>
      <c r="E387" t="str">
        <f>+VLOOKUP(B387,[1]Rådata!$O$2:$Q$697,2,)</f>
        <v>USD</v>
      </c>
      <c r="F387">
        <v>0.27693027432378708</v>
      </c>
      <c r="G387">
        <v>0.20818405624026559</v>
      </c>
      <c r="H387">
        <v>0.20805191996230368</v>
      </c>
      <c r="I387">
        <v>2.5466802846057884E-2</v>
      </c>
      <c r="J387" t="s">
        <v>68</v>
      </c>
      <c r="K387">
        <v>13.562853228394925</v>
      </c>
      <c r="L387">
        <v>13.562218317959713</v>
      </c>
      <c r="M387">
        <v>7.2093402566029097</v>
      </c>
      <c r="N387">
        <f t="shared" si="13"/>
        <v>3.6635616461296463</v>
      </c>
      <c r="O387" t="s">
        <v>261</v>
      </c>
      <c r="P387">
        <v>15.855419519643418</v>
      </c>
      <c r="Q387">
        <v>9.2334236708033437</v>
      </c>
      <c r="R387">
        <v>8.5157774697550739</v>
      </c>
      <c r="S387">
        <v>8.3867709717288399</v>
      </c>
      <c r="T387">
        <v>0.42884801548886742</v>
      </c>
      <c r="U387">
        <v>0.4878993223620523</v>
      </c>
      <c r="V387">
        <v>8.3252662149080364E-2</v>
      </c>
    </row>
    <row r="388" spans="1:22" x14ac:dyDescent="0.25">
      <c r="A388">
        <v>2021</v>
      </c>
      <c r="B388" t="s">
        <v>151</v>
      </c>
      <c r="C388">
        <f t="shared" si="12"/>
        <v>38</v>
      </c>
      <c r="D388">
        <f>+VLOOKUP(B388,[1]Rådata!$O$2:$R$697,3,)</f>
        <v>1983</v>
      </c>
      <c r="E388" t="str">
        <f>+VLOOKUP(B388,[1]Rådata!$O$2:$Q$697,2,)</f>
        <v>USD</v>
      </c>
      <c r="F388">
        <v>0.18969727787974486</v>
      </c>
      <c r="G388">
        <v>0.1456409586188061</v>
      </c>
      <c r="H388">
        <v>0.14237021070286704</v>
      </c>
      <c r="I388">
        <v>3.1167000211693791E-2</v>
      </c>
      <c r="J388" t="s">
        <v>68</v>
      </c>
      <c r="K388">
        <v>13.322079435527037</v>
      </c>
      <c r="L388">
        <v>13.299365812720684</v>
      </c>
      <c r="M388">
        <v>7.0440328972746853</v>
      </c>
      <c r="N388">
        <f t="shared" si="13"/>
        <v>3.6375861597263857</v>
      </c>
      <c r="O388" t="s">
        <v>261</v>
      </c>
      <c r="P388">
        <v>15.478234049716683</v>
      </c>
      <c r="Q388">
        <v>8.957653134681177</v>
      </c>
      <c r="R388">
        <v>8.2724380070411367</v>
      </c>
      <c r="S388">
        <v>8.2143496695207574</v>
      </c>
      <c r="T388">
        <v>0.47554038680318544</v>
      </c>
      <c r="U388">
        <v>0.50398179749715588</v>
      </c>
      <c r="V388">
        <v>2.0477815699658702E-2</v>
      </c>
    </row>
    <row r="389" spans="1:22" x14ac:dyDescent="0.25">
      <c r="A389">
        <v>2017</v>
      </c>
      <c r="B389" t="s">
        <v>151</v>
      </c>
      <c r="C389">
        <f t="shared" si="12"/>
        <v>34</v>
      </c>
      <c r="D389">
        <f>+VLOOKUP(B389,[1]Rådata!$O$2:$R$697,3,)</f>
        <v>1983</v>
      </c>
      <c r="E389" t="str">
        <f>+VLOOKUP(B389,[1]Rådata!$O$2:$Q$697,2,)</f>
        <v>USD</v>
      </c>
      <c r="F389">
        <v>8.3623442414347798E-2</v>
      </c>
      <c r="G389">
        <v>5.644477336199958E-2</v>
      </c>
      <c r="H389">
        <v>4.4274860912785007E-2</v>
      </c>
      <c r="I389">
        <v>0.16006018262866836</v>
      </c>
      <c r="J389" t="s">
        <v>68</v>
      </c>
      <c r="K389">
        <v>12.37159979579136</v>
      </c>
      <c r="L389">
        <v>12.128754140511443</v>
      </c>
      <c r="M389">
        <v>6.3985949345352076</v>
      </c>
      <c r="N389">
        <f t="shared" si="13"/>
        <v>3.5263605246161616</v>
      </c>
      <c r="O389" t="s">
        <v>261</v>
      </c>
      <c r="P389">
        <v>14.237887970668771</v>
      </c>
      <c r="Q389">
        <v>8.5627588290500185</v>
      </c>
      <c r="R389">
        <v>7.6021952734978759</v>
      </c>
      <c r="S389">
        <v>8.033389627571859</v>
      </c>
      <c r="T389">
        <v>0.58897637795275593</v>
      </c>
      <c r="U389">
        <v>0.38267716535433077</v>
      </c>
      <c r="V389">
        <v>2.8346456692913389E-2</v>
      </c>
    </row>
    <row r="390" spans="1:22" x14ac:dyDescent="0.25">
      <c r="A390">
        <v>2019</v>
      </c>
      <c r="B390" t="s">
        <v>151</v>
      </c>
      <c r="C390">
        <f t="shared" si="12"/>
        <v>36</v>
      </c>
      <c r="D390">
        <f>+VLOOKUP(B390,[1]Rådata!$O$2:$R$697,3,)</f>
        <v>1983</v>
      </c>
      <c r="E390" t="str">
        <f>+VLOOKUP(B390,[1]Rådata!$O$2:$Q$697,2,)</f>
        <v>USD</v>
      </c>
      <c r="F390">
        <v>3.9934540599900946E-2</v>
      </c>
      <c r="G390">
        <v>2.9127494432386082E-2</v>
      </c>
      <c r="H390">
        <v>3.2153816813745038E-2</v>
      </c>
      <c r="I390">
        <v>8.5639844103270815E-2</v>
      </c>
      <c r="J390" t="s">
        <v>68</v>
      </c>
      <c r="K390">
        <v>12.572086347210742</v>
      </c>
      <c r="L390">
        <v>12.670934955816724</v>
      </c>
      <c r="M390">
        <v>6.642486801367256</v>
      </c>
      <c r="N390">
        <f t="shared" si="13"/>
        <v>3.5835189384561099</v>
      </c>
      <c r="O390" t="s">
        <v>261</v>
      </c>
      <c r="P390">
        <v>14.847684679963558</v>
      </c>
      <c r="Q390">
        <v>8.5449369104973272</v>
      </c>
      <c r="R390">
        <v>7.3184132806494935</v>
      </c>
      <c r="S390">
        <v>8.1531006334447671</v>
      </c>
      <c r="T390">
        <v>0.67581475128644941</v>
      </c>
      <c r="U390">
        <v>0.29331046312178383</v>
      </c>
      <c r="V390">
        <v>3.0874785591766721E-2</v>
      </c>
    </row>
    <row r="391" spans="1:22" x14ac:dyDescent="0.25">
      <c r="A391">
        <v>2018</v>
      </c>
      <c r="B391" t="s">
        <v>151</v>
      </c>
      <c r="C391">
        <f t="shared" si="12"/>
        <v>35</v>
      </c>
      <c r="D391">
        <f>+VLOOKUP(B391,[1]Rådata!$O$2:$R$697,3,)</f>
        <v>1983</v>
      </c>
      <c r="E391" t="str">
        <f>+VLOOKUP(B391,[1]Rådata!$O$2:$Q$697,2,)</f>
        <v>USD</v>
      </c>
      <c r="F391">
        <v>6.3408094823267092E-2</v>
      </c>
      <c r="G391">
        <v>5.2582525144014285E-2</v>
      </c>
      <c r="H391">
        <v>5.1812019149202977E-2</v>
      </c>
      <c r="I391">
        <v>4.5136741759159371E-6</v>
      </c>
      <c r="J391" t="s">
        <v>68</v>
      </c>
      <c r="K391">
        <v>12.510368442598979</v>
      </c>
      <c r="L391">
        <v>12.495606751907877</v>
      </c>
      <c r="M391">
        <v>6.5294188382622256</v>
      </c>
      <c r="N391">
        <f t="shared" si="13"/>
        <v>3.5553480614894135</v>
      </c>
      <c r="O391" t="s">
        <v>261</v>
      </c>
      <c r="P391">
        <v>14.657906265452798</v>
      </c>
      <c r="Q391">
        <v>8.537324333373018</v>
      </c>
      <c r="R391">
        <v>7.1595117873090359</v>
      </c>
      <c r="S391">
        <v>8.2049323472273024</v>
      </c>
      <c r="T391">
        <v>0.71720613287904589</v>
      </c>
      <c r="U391">
        <v>0.25212947189097101</v>
      </c>
      <c r="V391">
        <v>3.0664395229982964E-2</v>
      </c>
    </row>
    <row r="392" spans="1:22" x14ac:dyDescent="0.25">
      <c r="A392">
        <v>2020</v>
      </c>
      <c r="B392" t="s">
        <v>151</v>
      </c>
      <c r="C392">
        <f t="shared" si="12"/>
        <v>37</v>
      </c>
      <c r="D392">
        <f>+VLOOKUP(B392,[1]Rådata!$O$2:$R$697,3,)</f>
        <v>1983</v>
      </c>
      <c r="E392" t="str">
        <f>+VLOOKUP(B392,[1]Rådata!$O$2:$Q$697,2,)</f>
        <v>USD</v>
      </c>
      <c r="F392">
        <v>0.1135798972401936</v>
      </c>
      <c r="G392">
        <v>8.862690814906149E-2</v>
      </c>
      <c r="H392">
        <v>0.11281609606704557</v>
      </c>
      <c r="I392">
        <v>5.2184888146845153E-2</v>
      </c>
      <c r="J392" t="s">
        <v>68</v>
      </c>
      <c r="K392">
        <v>12.912178005066922</v>
      </c>
      <c r="L392">
        <v>13.153501514364255</v>
      </c>
      <c r="M392">
        <v>6.8855096700348177</v>
      </c>
      <c r="N392">
        <f t="shared" si="13"/>
        <v>3.6109179126442243</v>
      </c>
      <c r="O392" t="s">
        <v>261</v>
      </c>
      <c r="P392">
        <v>15.297969739261163</v>
      </c>
      <c r="Q392">
        <v>8.5126554112474011</v>
      </c>
      <c r="R392">
        <v>7.1878933418161548</v>
      </c>
      <c r="S392">
        <v>8.1654915742464347</v>
      </c>
      <c r="T392">
        <v>0.70668953687821601</v>
      </c>
      <c r="U392">
        <v>0.26586620926243565</v>
      </c>
      <c r="V392">
        <v>2.7444253859348199E-2</v>
      </c>
    </row>
    <row r="393" spans="1:22" x14ac:dyDescent="0.25">
      <c r="A393">
        <v>2015</v>
      </c>
      <c r="B393" t="s">
        <v>151</v>
      </c>
      <c r="C393">
        <f t="shared" si="12"/>
        <v>32</v>
      </c>
      <c r="D393">
        <f>+VLOOKUP(B393,[1]Rådata!$O$2:$R$697,3,)</f>
        <v>1983</v>
      </c>
      <c r="E393" t="str">
        <f>+VLOOKUP(B393,[1]Rådata!$O$2:$Q$697,2,)</f>
        <v>USD</v>
      </c>
      <c r="F393">
        <v>0.31114274276055331</v>
      </c>
      <c r="G393">
        <v>0.22072996017595786</v>
      </c>
      <c r="H393">
        <v>0.18114861085213496</v>
      </c>
      <c r="I393">
        <v>8.8964014056314215E-6</v>
      </c>
      <c r="J393" t="s">
        <v>68</v>
      </c>
      <c r="K393">
        <v>12.170797737439035</v>
      </c>
      <c r="L393">
        <v>11.973175431522346</v>
      </c>
      <c r="M393">
        <v>6.1180971980413483</v>
      </c>
      <c r="N393">
        <f t="shared" si="13"/>
        <v>3.4657359027997265</v>
      </c>
      <c r="O393" t="s">
        <v>261</v>
      </c>
      <c r="P393">
        <v>14.147768049441115</v>
      </c>
      <c r="Q393">
        <v>8.2816155056610228</v>
      </c>
      <c r="R393">
        <v>6.1448845314708906</v>
      </c>
      <c r="S393">
        <v>8.0717464855555097</v>
      </c>
      <c r="T393">
        <v>0.81069042316258355</v>
      </c>
      <c r="U393">
        <v>0.1180400890868597</v>
      </c>
      <c r="V393">
        <v>7.1269487750556804E-2</v>
      </c>
    </row>
    <row r="394" spans="1:22" x14ac:dyDescent="0.25">
      <c r="A394">
        <v>2016</v>
      </c>
      <c r="B394" t="s">
        <v>151</v>
      </c>
      <c r="C394">
        <f t="shared" si="12"/>
        <v>33</v>
      </c>
      <c r="D394">
        <f>+VLOOKUP(B394,[1]Rådata!$O$2:$R$697,3,)</f>
        <v>1983</v>
      </c>
      <c r="E394" t="str">
        <f>+VLOOKUP(B394,[1]Rådata!$O$2:$Q$697,2,)</f>
        <v>USD</v>
      </c>
      <c r="F394">
        <v>8.3501040645372129E-2</v>
      </c>
      <c r="G394">
        <v>5.5580362254127449E-2</v>
      </c>
      <c r="H394">
        <v>4.9110259082034209E-2</v>
      </c>
      <c r="I394">
        <v>0.17200749952697938</v>
      </c>
      <c r="J394" t="s">
        <v>68</v>
      </c>
      <c r="K394">
        <v>12.194495892769652</v>
      </c>
      <c r="L394">
        <v>12.070733906352661</v>
      </c>
      <c r="M394">
        <v>6.2766434893416445</v>
      </c>
      <c r="N394">
        <f t="shared" si="13"/>
        <v>3.4965075614664802</v>
      </c>
      <c r="O394" t="s">
        <v>261</v>
      </c>
      <c r="P394">
        <v>14.227784427359479</v>
      </c>
      <c r="Q394">
        <v>8.2729426464898523</v>
      </c>
      <c r="R394">
        <v>6.5997017774971356</v>
      </c>
      <c r="S394">
        <v>8.0178367444726852</v>
      </c>
      <c r="T394">
        <v>0.77483443708609268</v>
      </c>
      <c r="U394">
        <v>0.18763796909492272</v>
      </c>
      <c r="V394">
        <v>3.7527593818984552E-2</v>
      </c>
    </row>
    <row r="395" spans="1:22" x14ac:dyDescent="0.25">
      <c r="A395">
        <v>2015</v>
      </c>
      <c r="B395" t="s">
        <v>106</v>
      </c>
      <c r="C395">
        <f t="shared" si="12"/>
        <v>110</v>
      </c>
      <c r="D395">
        <f>+VLOOKUP(B395,[1]Rådata!$O$2:$R$697,3,)</f>
        <v>1905</v>
      </c>
      <c r="E395" t="str">
        <f>+VLOOKUP(B395,[1]Rådata!$O$2:$Q$697,2,)</f>
        <v>NOK</v>
      </c>
      <c r="F395">
        <v>0.10546185063840688</v>
      </c>
      <c r="G395">
        <v>6.3830134482308398E-2</v>
      </c>
      <c r="H395">
        <v>8.9196524277601663E-2</v>
      </c>
      <c r="I395">
        <v>5.351292318893338E-2</v>
      </c>
      <c r="J395" t="s">
        <v>102</v>
      </c>
      <c r="K395">
        <v>18.289364039950684</v>
      </c>
      <c r="L395">
        <v>18.623980707131512</v>
      </c>
      <c r="M395">
        <v>9.4927334824943532</v>
      </c>
      <c r="N395">
        <f t="shared" si="13"/>
        <v>4.7004803657924166</v>
      </c>
      <c r="O395" t="s">
        <v>260</v>
      </c>
      <c r="P395">
        <v>18.623980707131512</v>
      </c>
      <c r="Q395">
        <v>9.7947881356127873</v>
      </c>
      <c r="R395">
        <v>8.2506200821746916</v>
      </c>
      <c r="S395">
        <v>8.7011800275292526</v>
      </c>
      <c r="T395">
        <v>0.3350055741360089</v>
      </c>
      <c r="U395">
        <v>0.21348940914158304</v>
      </c>
      <c r="V395">
        <v>0.451505016722408</v>
      </c>
    </row>
    <row r="396" spans="1:22" x14ac:dyDescent="0.25">
      <c r="A396">
        <v>2022</v>
      </c>
      <c r="B396" t="s">
        <v>106</v>
      </c>
      <c r="C396">
        <f t="shared" si="12"/>
        <v>117</v>
      </c>
      <c r="D396">
        <f>+VLOOKUP(B396,[1]Rådata!$O$2:$R$697,3,)</f>
        <v>1905</v>
      </c>
      <c r="E396" t="str">
        <f>+VLOOKUP(B396,[1]Rådata!$O$2:$Q$697,2,)</f>
        <v>NOK</v>
      </c>
      <c r="F396">
        <v>0.49385583914889464</v>
      </c>
      <c r="G396">
        <v>0.2547503247439809</v>
      </c>
      <c r="H396">
        <v>0.24334267947231988</v>
      </c>
      <c r="I396">
        <v>0.254052998877556</v>
      </c>
      <c r="J396" t="s">
        <v>102</v>
      </c>
      <c r="K396">
        <v>19.152707233239887</v>
      </c>
      <c r="L396">
        <v>19.10689393990938</v>
      </c>
      <c r="M396">
        <v>10.373928586106643</v>
      </c>
      <c r="N396">
        <f t="shared" si="13"/>
        <v>4.7621739347977563</v>
      </c>
      <c r="O396" t="s">
        <v>260</v>
      </c>
      <c r="P396">
        <v>19.10689393990938</v>
      </c>
      <c r="Q396">
        <v>9.6626890659831979</v>
      </c>
      <c r="R396">
        <v>8.5811065171598901</v>
      </c>
      <c r="S396">
        <v>8.9078830139422482</v>
      </c>
      <c r="T396">
        <v>0.47010178117048346</v>
      </c>
      <c r="U396">
        <v>0.33905852417302801</v>
      </c>
      <c r="V396">
        <v>0.19083969465648856</v>
      </c>
    </row>
    <row r="397" spans="1:22" x14ac:dyDescent="0.25">
      <c r="A397">
        <v>2018</v>
      </c>
      <c r="B397" t="s">
        <v>106</v>
      </c>
      <c r="C397">
        <f t="shared" si="12"/>
        <v>113</v>
      </c>
      <c r="D397">
        <f>+VLOOKUP(B397,[1]Rådata!$O$2:$R$697,3,)</f>
        <v>1905</v>
      </c>
      <c r="E397" t="str">
        <f>+VLOOKUP(B397,[1]Rådata!$O$2:$Q$697,2,)</f>
        <v>NOK</v>
      </c>
      <c r="F397">
        <v>8.8404226812531309E-2</v>
      </c>
      <c r="G397">
        <v>4.6881467980599917E-2</v>
      </c>
      <c r="H397">
        <v>4.7610382928527956E-2</v>
      </c>
      <c r="I397">
        <v>8.2485757226241657E-2</v>
      </c>
      <c r="J397" t="s">
        <v>102</v>
      </c>
      <c r="K397">
        <v>18.886783022817834</v>
      </c>
      <c r="L397">
        <v>18.902211430661332</v>
      </c>
      <c r="M397">
        <v>10.497808378789179</v>
      </c>
      <c r="N397">
        <f t="shared" si="13"/>
        <v>4.7273878187123408</v>
      </c>
      <c r="O397" t="s">
        <v>260</v>
      </c>
      <c r="P397">
        <v>18.902211430661332</v>
      </c>
      <c r="Q397">
        <v>9.6231120552667857</v>
      </c>
      <c r="R397">
        <v>7.736307096548285</v>
      </c>
      <c r="S397">
        <v>8.8113542299657279</v>
      </c>
      <c r="T397">
        <v>0.4440767703507611</v>
      </c>
      <c r="U397">
        <v>0.15155526141628062</v>
      </c>
      <c r="V397">
        <v>0.40436796823295829</v>
      </c>
    </row>
    <row r="398" spans="1:22" x14ac:dyDescent="0.25">
      <c r="A398">
        <v>2017</v>
      </c>
      <c r="B398" t="s">
        <v>106</v>
      </c>
      <c r="C398">
        <f t="shared" si="12"/>
        <v>112</v>
      </c>
      <c r="D398">
        <f>+VLOOKUP(B398,[1]Rådata!$O$2:$R$697,3,)</f>
        <v>1905</v>
      </c>
      <c r="E398" t="str">
        <f>+VLOOKUP(B398,[1]Rådata!$O$2:$Q$697,2,)</f>
        <v>NOK</v>
      </c>
      <c r="F398">
        <v>9.4149803615315705E-2</v>
      </c>
      <c r="G398">
        <v>5.0193783024239713E-2</v>
      </c>
      <c r="H398">
        <v>7.50595129097235E-2</v>
      </c>
      <c r="I398">
        <v>0.10349817396697063</v>
      </c>
      <c r="J398" t="s">
        <v>102</v>
      </c>
      <c r="K398">
        <v>18.508874754688282</v>
      </c>
      <c r="L398">
        <v>18.911264884138841</v>
      </c>
      <c r="M398">
        <v>10.45233124348964</v>
      </c>
      <c r="N398">
        <f t="shared" si="13"/>
        <v>4.7184988712950942</v>
      </c>
      <c r="O398" t="s">
        <v>260</v>
      </c>
      <c r="P398">
        <v>18.911264884138841</v>
      </c>
      <c r="Q398">
        <v>9.5496656775798012</v>
      </c>
      <c r="R398">
        <v>8.174702882469461</v>
      </c>
      <c r="S398">
        <v>8.7624895473715814</v>
      </c>
      <c r="T398">
        <v>0.45512820512820512</v>
      </c>
      <c r="U398">
        <v>0.25284900284900286</v>
      </c>
      <c r="V398">
        <v>0.29202279202279202</v>
      </c>
    </row>
    <row r="399" spans="1:22" x14ac:dyDescent="0.25">
      <c r="A399">
        <v>2016</v>
      </c>
      <c r="B399" t="s">
        <v>106</v>
      </c>
      <c r="C399">
        <f t="shared" si="12"/>
        <v>111</v>
      </c>
      <c r="D399">
        <f>+VLOOKUP(B399,[1]Rådata!$O$2:$R$697,3,)</f>
        <v>1905</v>
      </c>
      <c r="E399" t="str">
        <f>+VLOOKUP(B399,[1]Rådata!$O$2:$Q$697,2,)</f>
        <v>NOK</v>
      </c>
      <c r="F399">
        <v>6.9103606573389001E-2</v>
      </c>
      <c r="G399">
        <v>4.3274487166744396E-2</v>
      </c>
      <c r="H399">
        <v>6.9063975693385238E-2</v>
      </c>
      <c r="I399">
        <v>4.1474373061802551E-2</v>
      </c>
      <c r="J399" t="s">
        <v>102</v>
      </c>
      <c r="K399">
        <v>18.221656470171681</v>
      </c>
      <c r="L399">
        <v>18.689126478735723</v>
      </c>
      <c r="M399">
        <v>9.4658349401747195</v>
      </c>
      <c r="N399">
        <f t="shared" si="13"/>
        <v>4.7095302013123339</v>
      </c>
      <c r="O399" t="s">
        <v>260</v>
      </c>
      <c r="P399">
        <v>18.689126478735723</v>
      </c>
      <c r="Q399">
        <v>9.4955193142098455</v>
      </c>
      <c r="R399">
        <v>8.3428398042714598</v>
      </c>
      <c r="S399">
        <v>8.7355251857332252</v>
      </c>
      <c r="T399">
        <v>0.46766917293233085</v>
      </c>
      <c r="U399">
        <v>0.31578947368421051</v>
      </c>
      <c r="V399">
        <v>0.21654135338345865</v>
      </c>
    </row>
    <row r="400" spans="1:22" x14ac:dyDescent="0.25">
      <c r="A400">
        <v>2021</v>
      </c>
      <c r="B400" t="s">
        <v>106</v>
      </c>
      <c r="C400">
        <f t="shared" si="12"/>
        <v>116</v>
      </c>
      <c r="D400">
        <f>+VLOOKUP(B400,[1]Rådata!$O$2:$R$697,3,)</f>
        <v>1905</v>
      </c>
      <c r="E400" t="str">
        <f>+VLOOKUP(B400,[1]Rådata!$O$2:$Q$697,2,)</f>
        <v>NOK</v>
      </c>
      <c r="F400">
        <v>0.4048938903692425</v>
      </c>
      <c r="G400">
        <v>0.19504102869716697</v>
      </c>
      <c r="H400">
        <v>0.22743795688721985</v>
      </c>
      <c r="I400">
        <v>0.26157451465550058</v>
      </c>
      <c r="J400" t="s">
        <v>102</v>
      </c>
      <c r="K400">
        <v>18.82383652094018</v>
      </c>
      <c r="L400">
        <v>18.977504065150661</v>
      </c>
      <c r="M400">
        <v>10.350222554842508</v>
      </c>
      <c r="N400">
        <f t="shared" si="13"/>
        <v>4.7535901911063645</v>
      </c>
      <c r="O400" t="s">
        <v>260</v>
      </c>
      <c r="P400">
        <v>18.977504065150661</v>
      </c>
      <c r="Q400">
        <v>9.4124645560663165</v>
      </c>
      <c r="R400">
        <v>8.2865213736812358</v>
      </c>
      <c r="S400">
        <v>8.8407249167617152</v>
      </c>
      <c r="T400">
        <v>0.56454248366013071</v>
      </c>
      <c r="U400">
        <v>0.32434640522875818</v>
      </c>
      <c r="V400">
        <v>0.1111111111111111</v>
      </c>
    </row>
    <row r="401" spans="1:22" x14ac:dyDescent="0.25">
      <c r="A401">
        <v>2020</v>
      </c>
      <c r="B401" t="s">
        <v>106</v>
      </c>
      <c r="C401">
        <f t="shared" si="12"/>
        <v>115</v>
      </c>
      <c r="D401">
        <f>+VLOOKUP(B401,[1]Rådata!$O$2:$R$697,3,)</f>
        <v>1905</v>
      </c>
      <c r="E401" t="str">
        <f>+VLOOKUP(B401,[1]Rådata!$O$2:$Q$697,2,)</f>
        <v>NOK</v>
      </c>
      <c r="F401">
        <v>0.29297648056651276</v>
      </c>
      <c r="G401">
        <v>0.13236582161451999</v>
      </c>
      <c r="H401">
        <v>0.15756092616458392</v>
      </c>
      <c r="I401">
        <v>0.33402442143809152</v>
      </c>
      <c r="J401" t="s">
        <v>102</v>
      </c>
      <c r="K401">
        <v>18.743618950219048</v>
      </c>
      <c r="L401">
        <v>18.917861701202892</v>
      </c>
      <c r="M401">
        <v>10.441149830255679</v>
      </c>
      <c r="N401">
        <f t="shared" si="13"/>
        <v>4.7449321283632502</v>
      </c>
      <c r="O401" t="s">
        <v>260</v>
      </c>
      <c r="P401">
        <v>18.917861701202892</v>
      </c>
      <c r="Q401">
        <v>9.1226014576681766</v>
      </c>
      <c r="R401">
        <v>0</v>
      </c>
      <c r="S401">
        <v>8.8113542299657279</v>
      </c>
      <c r="T401">
        <v>0.73253275109170302</v>
      </c>
      <c r="U401">
        <v>0</v>
      </c>
      <c r="V401">
        <v>0.26746724890829693</v>
      </c>
    </row>
    <row r="402" spans="1:22" x14ac:dyDescent="0.25">
      <c r="A402">
        <v>2019</v>
      </c>
      <c r="B402" t="s">
        <v>106</v>
      </c>
      <c r="C402">
        <f t="shared" si="12"/>
        <v>114</v>
      </c>
      <c r="D402">
        <f>+VLOOKUP(B402,[1]Rådata!$O$2:$R$697,3,)</f>
        <v>1905</v>
      </c>
      <c r="E402" t="str">
        <f>+VLOOKUP(B402,[1]Rådata!$O$2:$Q$697,2,)</f>
        <v>NOK</v>
      </c>
      <c r="F402">
        <v>0.24158983148386773</v>
      </c>
      <c r="G402">
        <v>0.11746278915578372</v>
      </c>
      <c r="H402">
        <v>0.12894114819117825</v>
      </c>
      <c r="I402">
        <v>0.23592258516507575</v>
      </c>
      <c r="J402" t="s">
        <v>102</v>
      </c>
      <c r="K402">
        <v>18.824584633993574</v>
      </c>
      <c r="L402">
        <v>18.917819123292915</v>
      </c>
      <c r="M402">
        <v>10.499848464408382</v>
      </c>
      <c r="N402">
        <f t="shared" si="13"/>
        <v>4.7361984483944957</v>
      </c>
      <c r="O402" t="s">
        <v>260</v>
      </c>
      <c r="P402">
        <v>18.917819123292915</v>
      </c>
      <c r="Q402">
        <v>9.0971716738705446</v>
      </c>
      <c r="R402">
        <v>7.6009024595420822</v>
      </c>
      <c r="S402">
        <v>8.8113542299657279</v>
      </c>
      <c r="T402">
        <v>0.7513997760358343</v>
      </c>
      <c r="U402">
        <v>0.22396416573348266</v>
      </c>
      <c r="V402">
        <v>2.463605823068309E-2</v>
      </c>
    </row>
    <row r="403" spans="1:22" x14ac:dyDescent="0.25">
      <c r="A403">
        <v>2021</v>
      </c>
      <c r="B403" t="s">
        <v>74</v>
      </c>
      <c r="C403">
        <f t="shared" si="12"/>
        <v>28</v>
      </c>
      <c r="D403">
        <f>+VLOOKUP(B403,[1]Rådata!$O$2:$R$697,3,)</f>
        <v>1993</v>
      </c>
      <c r="E403" t="str">
        <f>+VLOOKUP(B403,[1]Rådata!$O$2:$Q$697,2,)</f>
        <v>NOK</v>
      </c>
      <c r="F403">
        <v>-1.0760949351602642</v>
      </c>
      <c r="G403">
        <v>-0.18689642716755023</v>
      </c>
      <c r="H403">
        <v>-0.72274604054970104</v>
      </c>
      <c r="I403">
        <v>2.5741375091754342</v>
      </c>
      <c r="J403" t="s">
        <v>47</v>
      </c>
      <c r="K403">
        <v>15.398214275195738</v>
      </c>
      <c r="L403">
        <v>16.750717579764462</v>
      </c>
      <c r="M403">
        <v>7.9416512529305558</v>
      </c>
      <c r="N403">
        <f t="shared" si="13"/>
        <v>3.3322045101752038</v>
      </c>
      <c r="O403" t="s">
        <v>260</v>
      </c>
      <c r="P403">
        <v>16.750717579764462</v>
      </c>
      <c r="Q403">
        <v>10.444357297650495</v>
      </c>
      <c r="R403">
        <v>9.9987977323404529</v>
      </c>
      <c r="S403">
        <v>9.3826115929166356</v>
      </c>
      <c r="T403">
        <v>0.34585152838427946</v>
      </c>
      <c r="U403">
        <v>0.64046579330422126</v>
      </c>
      <c r="V403">
        <v>1.3682678311499273E-2</v>
      </c>
    </row>
    <row r="404" spans="1:22" x14ac:dyDescent="0.25">
      <c r="A404">
        <v>2020</v>
      </c>
      <c r="B404" t="s">
        <v>74</v>
      </c>
      <c r="C404">
        <f t="shared" si="12"/>
        <v>27</v>
      </c>
      <c r="D404">
        <f>+VLOOKUP(B404,[1]Rådata!$O$2:$R$697,3,)</f>
        <v>1993</v>
      </c>
      <c r="E404" t="str">
        <f>+VLOOKUP(B404,[1]Rådata!$O$2:$Q$697,2,)</f>
        <v>NOK</v>
      </c>
      <c r="F404">
        <v>1.3332175908452726</v>
      </c>
      <c r="G404">
        <v>-0.17821164789926142</v>
      </c>
      <c r="H404">
        <v>-1.083676925342365</v>
      </c>
      <c r="I404">
        <v>-2.8034843521188423E-2</v>
      </c>
      <c r="J404" t="s">
        <v>47</v>
      </c>
      <c r="K404">
        <v>15.913430320889884</v>
      </c>
      <c r="L404">
        <v>17.718573542020909</v>
      </c>
      <c r="M404">
        <v>8.7585695109915065</v>
      </c>
      <c r="N404">
        <f t="shared" si="13"/>
        <v>3.2958368660043291</v>
      </c>
      <c r="O404" t="s">
        <v>260</v>
      </c>
      <c r="P404">
        <v>17.718573542020909</v>
      </c>
      <c r="Q404">
        <v>8.8873764853797628</v>
      </c>
      <c r="R404">
        <v>0</v>
      </c>
      <c r="S404">
        <v>8.8536654280374503</v>
      </c>
      <c r="T404">
        <v>0.96685082872928174</v>
      </c>
      <c r="U404">
        <v>0</v>
      </c>
      <c r="V404">
        <v>3.3149171270718231E-2</v>
      </c>
    </row>
    <row r="405" spans="1:22" x14ac:dyDescent="0.25">
      <c r="A405">
        <v>2022</v>
      </c>
      <c r="B405" t="s">
        <v>74</v>
      </c>
      <c r="C405">
        <f t="shared" si="12"/>
        <v>29</v>
      </c>
      <c r="D405">
        <f>+VLOOKUP(B405,[1]Rådata!$O$2:$R$697,3,)</f>
        <v>1993</v>
      </c>
      <c r="E405" t="str">
        <f>+VLOOKUP(B405,[1]Rådata!$O$2:$Q$697,2,)</f>
        <v>NOK</v>
      </c>
      <c r="F405">
        <v>-0.14376457153732694</v>
      </c>
      <c r="G405">
        <v>-2.665684440837068E-2</v>
      </c>
      <c r="H405">
        <v>-3.3446426495901523E-2</v>
      </c>
      <c r="I405">
        <v>2.0688490269781608</v>
      </c>
      <c r="J405" t="s">
        <v>47</v>
      </c>
      <c r="K405">
        <v>16.709636371678116</v>
      </c>
      <c r="L405">
        <v>16.936535377863997</v>
      </c>
      <c r="M405">
        <v>8.2612681505776475</v>
      </c>
      <c r="N405">
        <f t="shared" si="13"/>
        <v>3.3672958299864741</v>
      </c>
      <c r="O405" t="s">
        <v>260</v>
      </c>
      <c r="P405">
        <v>16.936535377863997</v>
      </c>
      <c r="Q405">
        <v>8.7764757893463212</v>
      </c>
      <c r="R405">
        <v>0</v>
      </c>
      <c r="S405">
        <v>8.7355251857332252</v>
      </c>
      <c r="T405">
        <v>0.95987654320987659</v>
      </c>
      <c r="U405">
        <v>0</v>
      </c>
      <c r="V405">
        <v>4.0123456790123455E-2</v>
      </c>
    </row>
    <row r="406" spans="1:22" x14ac:dyDescent="0.25">
      <c r="A406">
        <v>2018</v>
      </c>
      <c r="B406" t="s">
        <v>74</v>
      </c>
      <c r="C406">
        <f t="shared" si="12"/>
        <v>25</v>
      </c>
      <c r="D406">
        <f>+VLOOKUP(B406,[1]Rådata!$O$2:$R$697,3,)</f>
        <v>1993</v>
      </c>
      <c r="E406" t="str">
        <f>+VLOOKUP(B406,[1]Rådata!$O$2:$Q$697,2,)</f>
        <v>NOK</v>
      </c>
      <c r="F406">
        <v>-2.4183262209577996</v>
      </c>
      <c r="G406">
        <v>-7.2879845245091113E-2</v>
      </c>
      <c r="H406">
        <v>-0.10133240615415182</v>
      </c>
      <c r="I406">
        <v>13.35348506401138</v>
      </c>
      <c r="J406" t="s">
        <v>47</v>
      </c>
      <c r="K406">
        <v>17.511005580867206</v>
      </c>
      <c r="L406">
        <v>17.840599714240266</v>
      </c>
      <c r="M406">
        <v>9.2316125072517217</v>
      </c>
      <c r="N406">
        <f t="shared" si="13"/>
        <v>3.2188758248682006</v>
      </c>
      <c r="O406" t="s">
        <v>260</v>
      </c>
      <c r="P406">
        <v>17.840599714240266</v>
      </c>
      <c r="Q406">
        <v>8.0163178985034147</v>
      </c>
      <c r="R406">
        <v>0</v>
      </c>
      <c r="S406">
        <v>7.9373746961632952</v>
      </c>
      <c r="T406">
        <v>0.92409240924092406</v>
      </c>
      <c r="U406">
        <v>0</v>
      </c>
      <c r="V406">
        <v>7.590759075907591E-2</v>
      </c>
    </row>
    <row r="407" spans="1:22" x14ac:dyDescent="0.25">
      <c r="A407">
        <v>2017</v>
      </c>
      <c r="B407" t="s">
        <v>74</v>
      </c>
      <c r="C407">
        <f t="shared" si="12"/>
        <v>24</v>
      </c>
      <c r="D407">
        <f>+VLOOKUP(B407,[1]Rådata!$O$2:$R$697,3,)</f>
        <v>1993</v>
      </c>
      <c r="E407" t="str">
        <f>+VLOOKUP(B407,[1]Rådata!$O$2:$Q$697,2,)</f>
        <v>NOK</v>
      </c>
      <c r="F407">
        <v>-0.59272883982710123</v>
      </c>
      <c r="G407">
        <v>-2.8409977072177656E-2</v>
      </c>
      <c r="H407">
        <v>-3.9953064895659418E-2</v>
      </c>
      <c r="I407">
        <v>10.575003223754443</v>
      </c>
      <c r="J407" t="s">
        <v>47</v>
      </c>
      <c r="K407">
        <v>17.247827465053252</v>
      </c>
      <c r="L407">
        <v>17.588792463779935</v>
      </c>
      <c r="M407">
        <v>9.1687889448179476</v>
      </c>
      <c r="N407">
        <f t="shared" si="13"/>
        <v>3.1780538303479458</v>
      </c>
      <c r="O407" t="s">
        <v>260</v>
      </c>
      <c r="P407">
        <v>17.588792463779935</v>
      </c>
      <c r="Q407">
        <v>7.7097568644541647</v>
      </c>
      <c r="R407">
        <v>0</v>
      </c>
      <c r="S407">
        <v>7.6009024595420822</v>
      </c>
      <c r="T407">
        <v>0.89686098654708524</v>
      </c>
      <c r="U407">
        <v>0</v>
      </c>
      <c r="V407">
        <v>0.1031390134529148</v>
      </c>
    </row>
    <row r="408" spans="1:22" x14ac:dyDescent="0.25">
      <c r="A408">
        <v>2016</v>
      </c>
      <c r="B408" t="s">
        <v>74</v>
      </c>
      <c r="C408">
        <f t="shared" si="12"/>
        <v>23</v>
      </c>
      <c r="D408">
        <f>+VLOOKUP(B408,[1]Rådata!$O$2:$R$697,3,)</f>
        <v>1993</v>
      </c>
      <c r="E408" t="str">
        <f>+VLOOKUP(B408,[1]Rådata!$O$2:$Q$697,2,)</f>
        <v>NOK</v>
      </c>
      <c r="F408">
        <v>0.45471440900102894</v>
      </c>
      <c r="G408">
        <v>4.8625558624048937E-2</v>
      </c>
      <c r="H408">
        <v>7.0758797673452362E-2</v>
      </c>
      <c r="I408">
        <v>4.6322715166763455</v>
      </c>
      <c r="J408" t="s">
        <v>47</v>
      </c>
      <c r="K408">
        <v>17.071703516095884</v>
      </c>
      <c r="L408">
        <v>17.446831103345005</v>
      </c>
      <c r="M408">
        <v>8.6649233034405722</v>
      </c>
      <c r="N408">
        <f t="shared" si="13"/>
        <v>3.1354942159291497</v>
      </c>
      <c r="O408" t="s">
        <v>260</v>
      </c>
      <c r="P408">
        <v>17.446831103345005</v>
      </c>
      <c r="Q408">
        <v>7.7097568644541647</v>
      </c>
      <c r="R408">
        <v>0</v>
      </c>
      <c r="S408">
        <v>7.6009024595420822</v>
      </c>
      <c r="T408">
        <v>0.89686098654708524</v>
      </c>
      <c r="U408">
        <v>0</v>
      </c>
      <c r="V408">
        <v>0.1031390134529148</v>
      </c>
    </row>
    <row r="409" spans="1:22" x14ac:dyDescent="0.25">
      <c r="A409">
        <v>2019</v>
      </c>
      <c r="B409" t="s">
        <v>74</v>
      </c>
      <c r="C409">
        <f t="shared" si="12"/>
        <v>26</v>
      </c>
      <c r="D409">
        <f>+VLOOKUP(B409,[1]Rådata!$O$2:$R$697,3,)</f>
        <v>1993</v>
      </c>
      <c r="E409" t="str">
        <f>+VLOOKUP(B409,[1]Rådata!$O$2:$Q$697,2,)</f>
        <v>NOK</v>
      </c>
      <c r="F409">
        <v>0.20445734071346711</v>
      </c>
      <c r="G409">
        <v>9.8250703924989673E-3</v>
      </c>
      <c r="H409">
        <v>1.9672523455701044E-2</v>
      </c>
      <c r="I409">
        <v>12.734193265221524</v>
      </c>
      <c r="J409" t="s">
        <v>47</v>
      </c>
      <c r="K409">
        <v>17.567902225492134</v>
      </c>
      <c r="L409">
        <v>18.262187816866941</v>
      </c>
      <c r="M409">
        <v>9.1472940702585479</v>
      </c>
      <c r="N409">
        <f t="shared" si="13"/>
        <v>3.2580965380214821</v>
      </c>
      <c r="O409" t="s">
        <v>260</v>
      </c>
      <c r="P409">
        <v>18.262187816866941</v>
      </c>
      <c r="Q409">
        <v>7.6870801557831347</v>
      </c>
      <c r="R409">
        <v>0</v>
      </c>
      <c r="S409">
        <v>7.6304612617836272</v>
      </c>
      <c r="T409">
        <v>0.94495412844036697</v>
      </c>
      <c r="U409">
        <v>0</v>
      </c>
      <c r="V409">
        <v>5.5045871559633031E-2</v>
      </c>
    </row>
    <row r="410" spans="1:22" x14ac:dyDescent="0.25">
      <c r="A410">
        <v>2015</v>
      </c>
      <c r="B410" t="s">
        <v>74</v>
      </c>
      <c r="C410">
        <f t="shared" si="12"/>
        <v>22</v>
      </c>
      <c r="D410">
        <f>+VLOOKUP(B410,[1]Rådata!$O$2:$R$697,3,)</f>
        <v>1993</v>
      </c>
      <c r="E410" t="str">
        <f>+VLOOKUP(B410,[1]Rådata!$O$2:$Q$697,2,)</f>
        <v>NOK</v>
      </c>
      <c r="F410">
        <v>-6.4520360757991072E-2</v>
      </c>
      <c r="G410">
        <v>-6.0479963512806573E-3</v>
      </c>
      <c r="H410">
        <v>-8.5094680802990843E-3</v>
      </c>
      <c r="I410">
        <v>5.5789761751883109</v>
      </c>
      <c r="J410" t="s">
        <v>47</v>
      </c>
      <c r="K410">
        <v>16.928294221809665</v>
      </c>
      <c r="L410">
        <v>17.269746621605155</v>
      </c>
      <c r="M410">
        <v>8.428580533059634</v>
      </c>
      <c r="N410">
        <f t="shared" si="13"/>
        <v>3.0910424533583161</v>
      </c>
      <c r="O410" t="s">
        <v>260</v>
      </c>
      <c r="P410">
        <v>17.269746621605155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</row>
    <row r="411" spans="1:22" x14ac:dyDescent="0.25">
      <c r="A411">
        <v>2017</v>
      </c>
      <c r="B411" t="s">
        <v>49</v>
      </c>
      <c r="C411">
        <f t="shared" si="12"/>
        <v>22</v>
      </c>
      <c r="D411">
        <f>+VLOOKUP(B411,[1]Rådata!$O$2:$R$697,3,)</f>
        <v>1995</v>
      </c>
      <c r="E411" t="str">
        <f>+VLOOKUP(B411,[1]Rådata!$O$2:$Q$697,2,)</f>
        <v>NOK</v>
      </c>
      <c r="F411">
        <v>0.11422254974207811</v>
      </c>
      <c r="G411">
        <v>6.2399355877616747E-2</v>
      </c>
      <c r="H411">
        <v>6.5318162663295404E-2</v>
      </c>
      <c r="I411">
        <v>0.23360353721444363</v>
      </c>
      <c r="J411" t="s">
        <v>47</v>
      </c>
      <c r="K411">
        <v>14.6796655354179</v>
      </c>
      <c r="L411">
        <v>14.725380722035506</v>
      </c>
      <c r="M411">
        <v>6.4281052726845962</v>
      </c>
      <c r="N411">
        <f t="shared" si="13"/>
        <v>3.0910424533583161</v>
      </c>
      <c r="O411" t="s">
        <v>260</v>
      </c>
      <c r="P411">
        <v>14.725380722035506</v>
      </c>
      <c r="Q411">
        <v>11.33726169584034</v>
      </c>
      <c r="R411">
        <v>11.304916801240289</v>
      </c>
      <c r="S411">
        <v>7.7406644019172415</v>
      </c>
      <c r="T411">
        <v>2.7416855405888663E-2</v>
      </c>
      <c r="U411">
        <v>0.96817260698533791</v>
      </c>
      <c r="V411">
        <v>4.4105376087733936E-3</v>
      </c>
    </row>
    <row r="412" spans="1:22" x14ac:dyDescent="0.25">
      <c r="A412">
        <v>2022</v>
      </c>
      <c r="B412" t="s">
        <v>49</v>
      </c>
      <c r="C412">
        <f t="shared" si="12"/>
        <v>27</v>
      </c>
      <c r="D412">
        <f>+VLOOKUP(B412,[1]Rådata!$O$2:$R$697,3,)</f>
        <v>1995</v>
      </c>
      <c r="E412" t="str">
        <f>+VLOOKUP(B412,[1]Rådata!$O$2:$Q$697,2,)</f>
        <v>NOK</v>
      </c>
      <c r="F412">
        <v>4.8917748917748916E-2</v>
      </c>
      <c r="G412">
        <v>2.1768445386245425E-2</v>
      </c>
      <c r="H412">
        <v>1.6073968705547653E-2</v>
      </c>
      <c r="I412">
        <v>0.47402597402597402</v>
      </c>
      <c r="J412" t="s">
        <v>47</v>
      </c>
      <c r="K412">
        <v>15.765697263786848</v>
      </c>
      <c r="L412">
        <v>15.462436914809366</v>
      </c>
      <c r="M412">
        <v>7.5806997522245627</v>
      </c>
      <c r="N412">
        <f t="shared" si="13"/>
        <v>3.2958368660043291</v>
      </c>
      <c r="O412" t="s">
        <v>260</v>
      </c>
      <c r="P412">
        <v>15.462436914809366</v>
      </c>
      <c r="Q412">
        <v>8.7640532693477624</v>
      </c>
      <c r="R412">
        <v>7.5806997522245627</v>
      </c>
      <c r="S412">
        <v>8.3475904070300579</v>
      </c>
      <c r="T412">
        <v>0.65937500000000004</v>
      </c>
      <c r="U412">
        <v>0.30625000000000002</v>
      </c>
      <c r="V412">
        <v>3.4375000000000003E-2</v>
      </c>
    </row>
    <row r="413" spans="1:22" x14ac:dyDescent="0.25">
      <c r="A413">
        <v>2019</v>
      </c>
      <c r="B413" t="s">
        <v>49</v>
      </c>
      <c r="C413">
        <f t="shared" si="12"/>
        <v>24</v>
      </c>
      <c r="D413">
        <f>+VLOOKUP(B413,[1]Rådata!$O$2:$R$697,3,)</f>
        <v>1995</v>
      </c>
      <c r="E413" t="str">
        <f>+VLOOKUP(B413,[1]Rådata!$O$2:$Q$697,2,)</f>
        <v>NOK</v>
      </c>
      <c r="F413">
        <v>-7.3891625615763543E-3</v>
      </c>
      <c r="G413">
        <v>-2.7659966808039832E-3</v>
      </c>
      <c r="H413">
        <v>-2.4220894558372357E-3</v>
      </c>
      <c r="I413">
        <v>0.73891625615763545</v>
      </c>
      <c r="J413" t="s">
        <v>47</v>
      </c>
      <c r="K413">
        <v>15.638930179920198</v>
      </c>
      <c r="L413">
        <v>15.506159725823197</v>
      </c>
      <c r="M413">
        <v>7.6353038862594147</v>
      </c>
      <c r="N413">
        <f t="shared" si="13"/>
        <v>3.1780538303479458</v>
      </c>
      <c r="O413" t="s">
        <v>260</v>
      </c>
      <c r="P413">
        <v>15.506159725823197</v>
      </c>
      <c r="Q413">
        <v>8.4574431870104636</v>
      </c>
      <c r="R413">
        <v>7.3963352938008082</v>
      </c>
      <c r="S413">
        <v>7.9895604493338652</v>
      </c>
      <c r="T413">
        <v>0.62632696390658171</v>
      </c>
      <c r="U413">
        <v>0.34607218683651803</v>
      </c>
      <c r="V413">
        <v>2.7600849256900213E-2</v>
      </c>
    </row>
    <row r="414" spans="1:22" x14ac:dyDescent="0.25">
      <c r="A414">
        <v>2021</v>
      </c>
      <c r="B414" t="s">
        <v>49</v>
      </c>
      <c r="C414">
        <f t="shared" si="12"/>
        <v>26</v>
      </c>
      <c r="D414">
        <f>+VLOOKUP(B414,[1]Rådata!$O$2:$R$697,3,)</f>
        <v>1995</v>
      </c>
      <c r="E414" t="str">
        <f>+VLOOKUP(B414,[1]Rådata!$O$2:$Q$697,2,)</f>
        <v>NOK</v>
      </c>
      <c r="F414">
        <v>3.2073310423825885E-2</v>
      </c>
      <c r="G414">
        <v>1.5034902452120994E-2</v>
      </c>
      <c r="H414">
        <v>1.4101057579318449E-2</v>
      </c>
      <c r="I414">
        <v>0.45780832378770525</v>
      </c>
      <c r="J414" t="s">
        <v>47</v>
      </c>
      <c r="K414">
        <v>15.600077556610824</v>
      </c>
      <c r="L414">
        <v>15.535953028441286</v>
      </c>
      <c r="M414">
        <v>7.5459181512093227</v>
      </c>
      <c r="N414">
        <f t="shared" si="13"/>
        <v>3.2580965380214821</v>
      </c>
      <c r="O414" t="s">
        <v>260</v>
      </c>
      <c r="P414">
        <v>15.535953028441286</v>
      </c>
      <c r="Q414">
        <v>8.4553177876981493</v>
      </c>
      <c r="R414">
        <v>6.0161571596983539</v>
      </c>
      <c r="S414">
        <v>8.3113982784366414</v>
      </c>
      <c r="T414">
        <v>0.86595744680851061</v>
      </c>
      <c r="U414">
        <v>8.723404255319149E-2</v>
      </c>
      <c r="V414">
        <v>4.6808510638297871E-2</v>
      </c>
    </row>
    <row r="415" spans="1:22" x14ac:dyDescent="0.25">
      <c r="A415">
        <v>2020</v>
      </c>
      <c r="B415" t="s">
        <v>49</v>
      </c>
      <c r="C415">
        <f t="shared" si="12"/>
        <v>25</v>
      </c>
      <c r="D415">
        <f>+VLOOKUP(B415,[1]Rådata!$O$2:$R$697,3,)</f>
        <v>1995</v>
      </c>
      <c r="E415" t="str">
        <f>+VLOOKUP(B415,[1]Rådata!$O$2:$Q$697,2,)</f>
        <v>NOK</v>
      </c>
      <c r="F415">
        <v>-3.2979113228288749E-3</v>
      </c>
      <c r="G415">
        <v>-1.5340037497869438E-3</v>
      </c>
      <c r="H415">
        <v>-1.3955652039075825E-3</v>
      </c>
      <c r="I415">
        <v>0.52656650787834369</v>
      </c>
      <c r="J415" t="s">
        <v>47</v>
      </c>
      <c r="K415">
        <v>15.679435637992514</v>
      </c>
      <c r="L415">
        <v>15.584853987907996</v>
      </c>
      <c r="M415">
        <v>7.5883236773352225</v>
      </c>
      <c r="N415">
        <f t="shared" si="13"/>
        <v>3.2188758248682006</v>
      </c>
      <c r="O415" t="s">
        <v>260</v>
      </c>
      <c r="P415">
        <v>15.584853987907996</v>
      </c>
      <c r="Q415">
        <v>8.3404560129161833</v>
      </c>
      <c r="R415">
        <v>5.1929568508902104</v>
      </c>
      <c r="S415">
        <v>8.2940496401020276</v>
      </c>
      <c r="T415">
        <v>0.95465393794749398</v>
      </c>
      <c r="U415">
        <v>4.2959427207637228E-2</v>
      </c>
      <c r="V415">
        <v>2.3866348448687352E-3</v>
      </c>
    </row>
    <row r="416" spans="1:22" x14ac:dyDescent="0.25">
      <c r="A416">
        <v>2018</v>
      </c>
      <c r="B416" t="s">
        <v>49</v>
      </c>
      <c r="C416">
        <f t="shared" si="12"/>
        <v>23</v>
      </c>
      <c r="D416">
        <f>+VLOOKUP(B416,[1]Rådata!$O$2:$R$697,3,)</f>
        <v>1995</v>
      </c>
      <c r="E416" t="str">
        <f>+VLOOKUP(B416,[1]Rådata!$O$2:$Q$697,2,)</f>
        <v>NOK</v>
      </c>
      <c r="F416">
        <v>2.4305555555555556E-2</v>
      </c>
      <c r="G416">
        <v>1.1904761904761904E-2</v>
      </c>
      <c r="H416">
        <v>1.1020151133501259E-2</v>
      </c>
      <c r="I416">
        <v>0.30555555555555558</v>
      </c>
      <c r="J416" t="s">
        <v>47</v>
      </c>
      <c r="K416">
        <v>14.971133101349164</v>
      </c>
      <c r="L416">
        <v>14.893920139314865</v>
      </c>
      <c r="M416">
        <v>6.7787848976851768</v>
      </c>
      <c r="N416">
        <f t="shared" si="13"/>
        <v>3.1354942159291497</v>
      </c>
      <c r="O416" t="s">
        <v>260</v>
      </c>
      <c r="P416">
        <v>14.893920139314865</v>
      </c>
      <c r="Q416">
        <v>8.2321742363839405</v>
      </c>
      <c r="R416">
        <v>6.9077552789821368</v>
      </c>
      <c r="S416">
        <v>7.7832240163360371</v>
      </c>
      <c r="T416">
        <v>0.63829787234042556</v>
      </c>
      <c r="U416">
        <v>0.26595744680851063</v>
      </c>
      <c r="V416">
        <v>9.5744680851063829E-2</v>
      </c>
    </row>
    <row r="417" spans="1:22" x14ac:dyDescent="0.25">
      <c r="A417">
        <v>2016</v>
      </c>
      <c r="B417" t="s">
        <v>49</v>
      </c>
      <c r="C417">
        <f t="shared" si="12"/>
        <v>21</v>
      </c>
      <c r="D417">
        <f>+VLOOKUP(B417,[1]Rådata!$O$2:$R$697,3,)</f>
        <v>1995</v>
      </c>
      <c r="E417" t="str">
        <f>+VLOOKUP(B417,[1]Rådata!$O$2:$Q$697,2,)</f>
        <v>NOK</v>
      </c>
      <c r="F417">
        <v>9.9605522682445755E-2</v>
      </c>
      <c r="G417">
        <v>6.2230437461491067E-2</v>
      </c>
      <c r="H417">
        <v>5.1139240506329113E-2</v>
      </c>
      <c r="I417">
        <v>0.10946745562130178</v>
      </c>
      <c r="J417" t="s">
        <v>47</v>
      </c>
      <c r="K417">
        <v>14.496078956317358</v>
      </c>
      <c r="L417">
        <v>14.299786846496728</v>
      </c>
      <c r="M417">
        <v>6.0354814325247563</v>
      </c>
      <c r="N417">
        <f t="shared" si="13"/>
        <v>3.044522437723423</v>
      </c>
      <c r="O417" t="s">
        <v>260</v>
      </c>
      <c r="P417">
        <v>14.299786846496728</v>
      </c>
      <c r="Q417">
        <v>8.0487882835341988</v>
      </c>
      <c r="R417">
        <v>6.6970342476664841</v>
      </c>
      <c r="S417">
        <v>7.6304612617836272</v>
      </c>
      <c r="T417">
        <v>0.65814696485623003</v>
      </c>
      <c r="U417">
        <v>0.25878594249201275</v>
      </c>
      <c r="V417">
        <v>8.3067092651757185E-2</v>
      </c>
    </row>
    <row r="418" spans="1:22" x14ac:dyDescent="0.25">
      <c r="A418">
        <v>2015</v>
      </c>
      <c r="B418" t="s">
        <v>49</v>
      </c>
      <c r="C418">
        <f t="shared" si="12"/>
        <v>20</v>
      </c>
      <c r="D418">
        <f>+VLOOKUP(B418,[1]Rådata!$O$2:$R$697,3,)</f>
        <v>1995</v>
      </c>
      <c r="E418" t="str">
        <f>+VLOOKUP(B418,[1]Rådata!$O$2:$Q$697,2,)</f>
        <v>NOK</v>
      </c>
      <c r="F418">
        <v>6.2471622201829072E-2</v>
      </c>
      <c r="G418">
        <v>3.3455990114975125E-2</v>
      </c>
      <c r="H418">
        <v>4.9977942193182495E-2</v>
      </c>
      <c r="I418">
        <v>0.22234202054038185</v>
      </c>
      <c r="J418" t="s">
        <v>47</v>
      </c>
      <c r="K418">
        <v>13.722563783116948</v>
      </c>
      <c r="L418">
        <v>14.123914687847954</v>
      </c>
      <c r="M418">
        <v>6.4937538398516859</v>
      </c>
      <c r="N418">
        <f t="shared" si="13"/>
        <v>2.9957322735539909</v>
      </c>
      <c r="O418" t="s">
        <v>260</v>
      </c>
      <c r="P418">
        <v>14.123914687847954</v>
      </c>
      <c r="Q418">
        <v>6.7684932116486296</v>
      </c>
      <c r="R418">
        <v>0</v>
      </c>
      <c r="S418">
        <v>6.6720329454610674</v>
      </c>
      <c r="T418">
        <v>0.90804597701149425</v>
      </c>
      <c r="U418">
        <v>0</v>
      </c>
      <c r="V418">
        <v>9.1954022988505746E-2</v>
      </c>
    </row>
    <row r="419" spans="1:22" x14ac:dyDescent="0.25">
      <c r="A419">
        <v>2016</v>
      </c>
      <c r="B419" t="s">
        <v>159</v>
      </c>
      <c r="C419">
        <f t="shared" si="12"/>
        <v>11</v>
      </c>
      <c r="D419">
        <f>+VLOOKUP(B419,[1]Rådata!$O$2:$R$697,3,)</f>
        <v>2005</v>
      </c>
      <c r="E419" t="str">
        <f>+VLOOKUP(B419,[1]Rådata!$O$2:$Q$697,2,)</f>
        <v>USD</v>
      </c>
      <c r="F419">
        <v>0.15133876600698487</v>
      </c>
      <c r="G419">
        <v>2.5740308883706601E-2</v>
      </c>
      <c r="H419">
        <v>0.11177720986887672</v>
      </c>
      <c r="I419">
        <v>3.233734316388566E-5</v>
      </c>
      <c r="J419" t="s">
        <v>72</v>
      </c>
      <c r="K419">
        <v>10.642300975279205</v>
      </c>
      <c r="L419">
        <v>12.110750465653849</v>
      </c>
      <c r="M419">
        <v>4.6051701859880918</v>
      </c>
      <c r="N419">
        <f t="shared" si="13"/>
        <v>2.3978952727983707</v>
      </c>
      <c r="O419" t="s">
        <v>259</v>
      </c>
      <c r="P419">
        <v>14.267800986660667</v>
      </c>
      <c r="Q419">
        <v>9.1509834962300083</v>
      </c>
      <c r="R419">
        <v>0</v>
      </c>
      <c r="S419">
        <v>8.5252377073573111</v>
      </c>
      <c r="T419">
        <v>0.53486238532110086</v>
      </c>
      <c r="U419">
        <v>0</v>
      </c>
      <c r="V419">
        <v>0.46513761467889908</v>
      </c>
    </row>
    <row r="420" spans="1:22" x14ac:dyDescent="0.25">
      <c r="A420">
        <v>2015</v>
      </c>
      <c r="B420" t="s">
        <v>159</v>
      </c>
      <c r="C420">
        <f t="shared" si="12"/>
        <v>10</v>
      </c>
      <c r="D420">
        <f>+VLOOKUP(B420,[1]Rådata!$O$2:$R$697,3,)</f>
        <v>2005</v>
      </c>
      <c r="E420" t="str">
        <f>+VLOOKUP(B420,[1]Rådata!$O$2:$Q$697,2,)</f>
        <v>USD</v>
      </c>
      <c r="F420">
        <v>0.17044336564359788</v>
      </c>
      <c r="G420">
        <v>4.5546619775370001E-2</v>
      </c>
      <c r="H420">
        <v>0.21328812464680713</v>
      </c>
      <c r="I420">
        <v>1.6295663113075174</v>
      </c>
      <c r="J420" t="s">
        <v>72</v>
      </c>
      <c r="K420">
        <v>10.81069717567409</v>
      </c>
      <c r="L420">
        <v>12.354604713334707</v>
      </c>
      <c r="M420">
        <v>4.8202815656050371</v>
      </c>
      <c r="N420">
        <f t="shared" si="13"/>
        <v>2.3025850929940459</v>
      </c>
      <c r="O420" t="s">
        <v>259</v>
      </c>
      <c r="P420">
        <v>14.529197331253476</v>
      </c>
      <c r="Q420">
        <v>8.5665097313113705</v>
      </c>
      <c r="R420">
        <v>0</v>
      </c>
      <c r="S420">
        <v>8.0744899715012597</v>
      </c>
      <c r="T420">
        <v>0.61139028475711898</v>
      </c>
      <c r="U420">
        <v>0</v>
      </c>
      <c r="V420">
        <v>0.38860971524288113</v>
      </c>
    </row>
    <row r="421" spans="1:22" x14ac:dyDescent="0.25">
      <c r="A421">
        <v>2021</v>
      </c>
      <c r="B421" t="s">
        <v>159</v>
      </c>
      <c r="C421">
        <f t="shared" si="12"/>
        <v>16</v>
      </c>
      <c r="D421">
        <f>+VLOOKUP(B421,[1]Rådata!$O$2:$R$697,3,)</f>
        <v>2005</v>
      </c>
      <c r="E421" t="str">
        <f>+VLOOKUP(B421,[1]Rådata!$O$2:$Q$697,2,)</f>
        <v>USD</v>
      </c>
      <c r="F421">
        <v>-8.6573179947938519E-2</v>
      </c>
      <c r="G421">
        <v>-5.5615492501888006E-2</v>
      </c>
      <c r="H421">
        <v>-0.17939794675482859</v>
      </c>
      <c r="I421">
        <v>0.2519103199261063</v>
      </c>
      <c r="J421" t="s">
        <v>72</v>
      </c>
      <c r="K421">
        <v>8.6564332585077413</v>
      </c>
      <c r="L421">
        <v>9.8275779584357785</v>
      </c>
      <c r="M421">
        <v>2.1972245773362196</v>
      </c>
      <c r="N421">
        <f t="shared" si="13"/>
        <v>2.7725887222397811</v>
      </c>
      <c r="O421" t="s">
        <v>259</v>
      </c>
      <c r="P421">
        <v>12.006446195431778</v>
      </c>
      <c r="Q421">
        <v>8.4960329237432841</v>
      </c>
      <c r="R421">
        <v>0</v>
      </c>
      <c r="S421">
        <v>7.8624480043346816</v>
      </c>
      <c r="T421">
        <v>0.53068592057761732</v>
      </c>
      <c r="U421">
        <v>0</v>
      </c>
      <c r="V421">
        <v>0.46931407942238268</v>
      </c>
    </row>
    <row r="422" spans="1:22" x14ac:dyDescent="0.25">
      <c r="A422">
        <v>2017</v>
      </c>
      <c r="B422" t="s">
        <v>159</v>
      </c>
      <c r="C422">
        <f t="shared" si="12"/>
        <v>12</v>
      </c>
      <c r="D422">
        <f>+VLOOKUP(B422,[1]Rådata!$O$2:$R$697,3,)</f>
        <v>2005</v>
      </c>
      <c r="E422" t="str">
        <f>+VLOOKUP(B422,[1]Rådata!$O$2:$Q$697,2,)</f>
        <v>USD</v>
      </c>
      <c r="F422">
        <v>0.26720400975345437</v>
      </c>
      <c r="G422">
        <v>3.0231043334993674E-2</v>
      </c>
      <c r="H422">
        <v>0.15398126463700232</v>
      </c>
      <c r="I422">
        <v>2.6903278244378219</v>
      </c>
      <c r="J422" t="s">
        <v>72</v>
      </c>
      <c r="K422">
        <v>10.151128575450725</v>
      </c>
      <c r="L422">
        <v>11.779090190834633</v>
      </c>
      <c r="M422">
        <v>2.8332133440562162</v>
      </c>
      <c r="N422">
        <f t="shared" si="13"/>
        <v>2.4849066497880004</v>
      </c>
      <c r="O422" t="s">
        <v>259</v>
      </c>
      <c r="P422">
        <v>13.888224020991961</v>
      </c>
      <c r="Q422">
        <v>8.122848986200129</v>
      </c>
      <c r="R422">
        <v>0</v>
      </c>
      <c r="S422">
        <v>8.122848986200129</v>
      </c>
      <c r="T422">
        <v>1</v>
      </c>
      <c r="U422">
        <v>0</v>
      </c>
      <c r="V422">
        <v>0</v>
      </c>
    </row>
    <row r="423" spans="1:22" x14ac:dyDescent="0.25">
      <c r="A423">
        <v>2020</v>
      </c>
      <c r="B423" t="s">
        <v>159</v>
      </c>
      <c r="C423">
        <f t="shared" si="12"/>
        <v>15</v>
      </c>
      <c r="D423">
        <f>+VLOOKUP(B423,[1]Rådata!$O$2:$R$697,3,)</f>
        <v>2005</v>
      </c>
      <c r="E423" t="str">
        <f>+VLOOKUP(B423,[1]Rådata!$O$2:$Q$697,2,)</f>
        <v>USD</v>
      </c>
      <c r="F423">
        <v>-0.56108184053389532</v>
      </c>
      <c r="G423">
        <v>-0.15139510197892184</v>
      </c>
      <c r="H423">
        <v>-0.58766830991097052</v>
      </c>
      <c r="I423">
        <v>0.23919915700737618</v>
      </c>
      <c r="J423" t="s">
        <v>72</v>
      </c>
      <c r="K423">
        <v>9.5171630879553479</v>
      </c>
      <c r="L423">
        <v>10.873432788945776</v>
      </c>
      <c r="M423">
        <v>2.3978952727983707</v>
      </c>
      <c r="N423">
        <f t="shared" si="13"/>
        <v>2.7080502011022101</v>
      </c>
      <c r="O423" t="s">
        <v>259</v>
      </c>
      <c r="P423">
        <v>13.017901013842684</v>
      </c>
      <c r="Q423">
        <v>7.8482506995531089</v>
      </c>
      <c r="R423">
        <v>0</v>
      </c>
      <c r="S423">
        <v>7.7720893385875458</v>
      </c>
      <c r="T423">
        <v>0.92666666666666675</v>
      </c>
      <c r="U423">
        <v>0</v>
      </c>
      <c r="V423">
        <v>7.3333333333333348E-2</v>
      </c>
    </row>
    <row r="424" spans="1:22" x14ac:dyDescent="0.25">
      <c r="A424">
        <v>2018</v>
      </c>
      <c r="B424" t="s">
        <v>159</v>
      </c>
      <c r="C424">
        <f t="shared" si="12"/>
        <v>13</v>
      </c>
      <c r="D424">
        <f>+VLOOKUP(B424,[1]Rådata!$O$2:$R$697,3,)</f>
        <v>2005</v>
      </c>
      <c r="E424" t="str">
        <f>+VLOOKUP(B424,[1]Rådata!$O$2:$Q$697,2,)</f>
        <v>USD</v>
      </c>
      <c r="F424">
        <v>7.6620857993111982E-2</v>
      </c>
      <c r="G424">
        <v>3.6057938175152043E-2</v>
      </c>
      <c r="H424">
        <v>0.19613129627252107</v>
      </c>
      <c r="I424">
        <v>1.6718493998060657E-5</v>
      </c>
      <c r="J424" t="s">
        <v>72</v>
      </c>
      <c r="K424">
        <v>10.059080049588058</v>
      </c>
      <c r="L424">
        <v>11.752737324967208</v>
      </c>
      <c r="M424">
        <v>2.6390573296152584</v>
      </c>
      <c r="N424">
        <f t="shared" si="13"/>
        <v>2.5649493574615367</v>
      </c>
      <c r="O424" t="s">
        <v>259</v>
      </c>
      <c r="P424">
        <v>13.91503683851213</v>
      </c>
      <c r="Q424">
        <v>7.814788693813572</v>
      </c>
      <c r="R424">
        <v>0</v>
      </c>
      <c r="S424">
        <v>7.8006541828786666</v>
      </c>
      <c r="T424">
        <v>0.98596491228070171</v>
      </c>
      <c r="U424">
        <v>0</v>
      </c>
      <c r="V424">
        <v>1.4035087719298244E-2</v>
      </c>
    </row>
    <row r="425" spans="1:22" x14ac:dyDescent="0.25">
      <c r="A425">
        <v>2019</v>
      </c>
      <c r="B425" t="s">
        <v>159</v>
      </c>
      <c r="C425">
        <f t="shared" si="12"/>
        <v>14</v>
      </c>
      <c r="D425">
        <f>+VLOOKUP(B425,[1]Rådata!$O$2:$R$697,3,)</f>
        <v>2005</v>
      </c>
      <c r="E425" t="str">
        <f>+VLOOKUP(B425,[1]Rådata!$O$2:$Q$697,2,)</f>
        <v>USD</v>
      </c>
      <c r="F425">
        <v>-1.2510634038933094E-3</v>
      </c>
      <c r="G425">
        <v>-6.2219493782198583E-4</v>
      </c>
      <c r="H425">
        <v>-4.7232193463064426E-3</v>
      </c>
      <c r="I425">
        <v>8.5239119918597474E-3</v>
      </c>
      <c r="J425" t="s">
        <v>72</v>
      </c>
      <c r="K425">
        <v>9.6727527605260981</v>
      </c>
      <c r="L425">
        <v>11.699745223003951</v>
      </c>
      <c r="M425">
        <v>2.4849066497880004</v>
      </c>
      <c r="N425">
        <f t="shared" si="13"/>
        <v>2.6390573296152584</v>
      </c>
      <c r="O425" t="s">
        <v>259</v>
      </c>
      <c r="P425">
        <v>13.876494947150785</v>
      </c>
      <c r="Q425">
        <v>7.7258258090420533</v>
      </c>
      <c r="R425">
        <v>0</v>
      </c>
      <c r="S425">
        <v>7.6573886474888253</v>
      </c>
      <c r="T425">
        <v>0.93385214007782114</v>
      </c>
      <c r="U425">
        <v>0</v>
      </c>
      <c r="V425">
        <v>6.6147859922178989E-2</v>
      </c>
    </row>
    <row r="426" spans="1:22" x14ac:dyDescent="0.25">
      <c r="A426">
        <v>2016</v>
      </c>
      <c r="B426" t="s">
        <v>131</v>
      </c>
      <c r="C426">
        <f t="shared" si="12"/>
        <v>102</v>
      </c>
      <c r="D426">
        <f>+VLOOKUP(B426,[1]Rådata!$O$2:$R$697,3,)</f>
        <v>1914</v>
      </c>
      <c r="E426" t="str">
        <f>+VLOOKUP(B426,[1]Rådata!$O$2:$Q$697,2,)</f>
        <v>USD</v>
      </c>
      <c r="F426">
        <v>0.1345621183812758</v>
      </c>
      <c r="G426">
        <v>5.1376748124064814E-2</v>
      </c>
      <c r="H426">
        <v>0.11725507357763444</v>
      </c>
      <c r="I426">
        <v>1.1652168227341464</v>
      </c>
      <c r="J426" t="s">
        <v>47</v>
      </c>
      <c r="K426">
        <v>13.623030780709604</v>
      </c>
      <c r="L426">
        <v>14.448196759567562</v>
      </c>
      <c r="M426">
        <v>7.9690117811064782</v>
      </c>
      <c r="N426">
        <f t="shared" si="13"/>
        <v>4.6249728132842707</v>
      </c>
      <c r="O426" t="s">
        <v>260</v>
      </c>
      <c r="P426">
        <v>16.605247280574382</v>
      </c>
      <c r="Q426">
        <v>9.4487067301812804</v>
      </c>
      <c r="R426">
        <v>8.6820801788502813</v>
      </c>
      <c r="S426">
        <v>8.7376896582917674</v>
      </c>
      <c r="T426">
        <v>0.49114441416893734</v>
      </c>
      <c r="U426">
        <v>0.46457765667574935</v>
      </c>
      <c r="V426">
        <v>4.4277929155313346E-2</v>
      </c>
    </row>
    <row r="427" spans="1:22" x14ac:dyDescent="0.25">
      <c r="A427">
        <v>2015</v>
      </c>
      <c r="B427" t="s">
        <v>131</v>
      </c>
      <c r="C427">
        <f t="shared" si="12"/>
        <v>101</v>
      </c>
      <c r="D427">
        <f>+VLOOKUP(B427,[1]Rådata!$O$2:$R$697,3,)</f>
        <v>1914</v>
      </c>
      <c r="E427" t="str">
        <f>+VLOOKUP(B427,[1]Rådata!$O$2:$Q$697,2,)</f>
        <v>USD</v>
      </c>
      <c r="F427">
        <v>8.7920959616698768E-2</v>
      </c>
      <c r="G427">
        <v>2.9200397305322964E-2</v>
      </c>
      <c r="H427">
        <v>6.1080938514288176E-2</v>
      </c>
      <c r="I427">
        <v>1.6238980631944973</v>
      </c>
      <c r="J427" t="s">
        <v>47</v>
      </c>
      <c r="K427">
        <v>13.741772517377433</v>
      </c>
      <c r="L427">
        <v>14.479790047410354</v>
      </c>
      <c r="M427">
        <v>8.0176371599084781</v>
      </c>
      <c r="N427">
        <f t="shared" si="13"/>
        <v>4.6151205168412597</v>
      </c>
      <c r="O427" t="s">
        <v>260</v>
      </c>
      <c r="P427">
        <v>16.654382665329123</v>
      </c>
      <c r="Q427">
        <v>9.4330047685140759</v>
      </c>
      <c r="R427">
        <v>8.4735418647747114</v>
      </c>
      <c r="S427">
        <v>8.7999849859267254</v>
      </c>
      <c r="T427">
        <v>0.53098591549295771</v>
      </c>
      <c r="U427">
        <v>0.38309859154929576</v>
      </c>
      <c r="V427">
        <v>8.5915492957746475E-2</v>
      </c>
    </row>
    <row r="428" spans="1:22" x14ac:dyDescent="0.25">
      <c r="A428">
        <v>2020</v>
      </c>
      <c r="B428" t="s">
        <v>131</v>
      </c>
      <c r="C428">
        <f t="shared" si="12"/>
        <v>106</v>
      </c>
      <c r="D428">
        <f>+VLOOKUP(B428,[1]Rådata!$O$2:$R$697,3,)</f>
        <v>1914</v>
      </c>
      <c r="E428" t="str">
        <f>+VLOOKUP(B428,[1]Rådata!$O$2:$Q$697,2,)</f>
        <v>USD</v>
      </c>
      <c r="F428">
        <v>0.17683053884729188</v>
      </c>
      <c r="G428">
        <v>4.5870233130293425E-2</v>
      </c>
      <c r="H428">
        <v>0.10844461482759356</v>
      </c>
      <c r="I428">
        <v>2.2040871962993323</v>
      </c>
      <c r="J428" t="s">
        <v>47</v>
      </c>
      <c r="K428">
        <v>13.752634653912603</v>
      </c>
      <c r="L428">
        <v>14.613057843134966</v>
      </c>
      <c r="M428">
        <v>7.7380522976893156</v>
      </c>
      <c r="N428">
        <f t="shared" si="13"/>
        <v>4.6634390941120669</v>
      </c>
      <c r="O428" t="s">
        <v>260</v>
      </c>
      <c r="P428">
        <v>16.757526068031876</v>
      </c>
      <c r="Q428">
        <v>9.3343903956427159</v>
      </c>
      <c r="R428">
        <v>8.4078664874885316</v>
      </c>
      <c r="S428">
        <v>8.7605334100297263</v>
      </c>
      <c r="T428">
        <v>0.56334841628959276</v>
      </c>
      <c r="U428">
        <v>0.39592760180995473</v>
      </c>
      <c r="V428">
        <v>4.0723981900452483E-2</v>
      </c>
    </row>
    <row r="429" spans="1:22" x14ac:dyDescent="0.25">
      <c r="A429">
        <v>2021</v>
      </c>
      <c r="B429" t="s">
        <v>131</v>
      </c>
      <c r="C429">
        <f t="shared" si="12"/>
        <v>107</v>
      </c>
      <c r="D429">
        <f>+VLOOKUP(B429,[1]Rådata!$O$2:$R$697,3,)</f>
        <v>1914</v>
      </c>
      <c r="E429" t="str">
        <f>+VLOOKUP(B429,[1]Rådata!$O$2:$Q$697,2,)</f>
        <v>USD</v>
      </c>
      <c r="F429">
        <v>0.10976016566196428</v>
      </c>
      <c r="G429">
        <v>2.9044488285828673E-2</v>
      </c>
      <c r="H429">
        <v>5.7988167959883166E-2</v>
      </c>
      <c r="I429">
        <v>2.0810026486227344</v>
      </c>
      <c r="J429" t="s">
        <v>47</v>
      </c>
      <c r="K429">
        <v>13.853159844765962</v>
      </c>
      <c r="L429">
        <v>14.544570100498452</v>
      </c>
      <c r="M429">
        <v>7.7402295247631816</v>
      </c>
      <c r="N429">
        <f t="shared" si="13"/>
        <v>4.6728288344619058</v>
      </c>
      <c r="O429" t="s">
        <v>260</v>
      </c>
      <c r="P429">
        <v>16.723438337494454</v>
      </c>
      <c r="Q429">
        <v>9.2993126093884886</v>
      </c>
      <c r="R429">
        <v>8.013678974058605</v>
      </c>
      <c r="S429">
        <v>8.907496850080701</v>
      </c>
      <c r="T429">
        <v>0.67582861762328217</v>
      </c>
      <c r="U429">
        <v>0.27647534357316089</v>
      </c>
      <c r="V429">
        <v>4.7696038803556995E-2</v>
      </c>
    </row>
    <row r="430" spans="1:22" x14ac:dyDescent="0.25">
      <c r="A430">
        <v>2022</v>
      </c>
      <c r="B430" t="s">
        <v>131</v>
      </c>
      <c r="C430">
        <f t="shared" si="12"/>
        <v>108</v>
      </c>
      <c r="D430">
        <f>+VLOOKUP(B430,[1]Rådata!$O$2:$R$697,3,)</f>
        <v>1914</v>
      </c>
      <c r="E430" t="str">
        <f>+VLOOKUP(B430,[1]Rådata!$O$2:$Q$697,2,)</f>
        <v>USD</v>
      </c>
      <c r="F430">
        <v>0.29741258139468174</v>
      </c>
      <c r="G430">
        <v>0.10323096460978365</v>
      </c>
      <c r="H430">
        <v>0.15834660130045167</v>
      </c>
      <c r="I430">
        <v>1.2847107082413012</v>
      </c>
      <c r="J430" t="s">
        <v>47</v>
      </c>
      <c r="K430">
        <v>14.085190306600634</v>
      </c>
      <c r="L430">
        <v>14.51300776343189</v>
      </c>
      <c r="M430">
        <v>7.7279755421055585</v>
      </c>
      <c r="N430">
        <f t="shared" si="13"/>
        <v>4.6821312271242199</v>
      </c>
      <c r="O430" t="s">
        <v>260</v>
      </c>
      <c r="P430">
        <v>16.806208965115594</v>
      </c>
      <c r="Q430">
        <v>9.2980831913965645</v>
      </c>
      <c r="R430">
        <v>0</v>
      </c>
      <c r="S430">
        <v>8.9330770355102409</v>
      </c>
      <c r="T430">
        <v>0.69419237749546281</v>
      </c>
      <c r="U430">
        <v>0</v>
      </c>
      <c r="V430">
        <v>0.30580762250453725</v>
      </c>
    </row>
    <row r="431" spans="1:22" x14ac:dyDescent="0.25">
      <c r="A431">
        <v>2017</v>
      </c>
      <c r="B431" t="s">
        <v>131</v>
      </c>
      <c r="C431">
        <f t="shared" si="12"/>
        <v>103</v>
      </c>
      <c r="D431">
        <f>+VLOOKUP(B431,[1]Rådata!$O$2:$R$697,3,)</f>
        <v>1914</v>
      </c>
      <c r="E431" t="str">
        <f>+VLOOKUP(B431,[1]Rådata!$O$2:$Q$697,2,)</f>
        <v>USD</v>
      </c>
      <c r="F431">
        <v>4.4143276294406168E-2</v>
      </c>
      <c r="G431">
        <v>1.8008234650027374E-2</v>
      </c>
      <c r="H431">
        <v>4.2748798290902619E-2</v>
      </c>
      <c r="I431">
        <v>1.0360433564479481</v>
      </c>
      <c r="J431" t="s">
        <v>47</v>
      </c>
      <c r="K431">
        <v>13.644188286628689</v>
      </c>
      <c r="L431">
        <v>14.50870023762112</v>
      </c>
      <c r="M431">
        <v>7.8984110928115987</v>
      </c>
      <c r="N431">
        <f t="shared" si="13"/>
        <v>4.6347289882296359</v>
      </c>
      <c r="O431" t="s">
        <v>260</v>
      </c>
      <c r="P431">
        <v>16.617834067778446</v>
      </c>
      <c r="Q431">
        <v>9.2222759388644153</v>
      </c>
      <c r="R431">
        <v>8.1005983772653085</v>
      </c>
      <c r="S431">
        <v>8.7555243450050568</v>
      </c>
      <c r="T431">
        <v>0.62703583061889256</v>
      </c>
      <c r="U431">
        <v>0.32573289902280128</v>
      </c>
      <c r="V431">
        <v>4.7231270358306189E-2</v>
      </c>
    </row>
    <row r="432" spans="1:22" x14ac:dyDescent="0.25">
      <c r="A432">
        <v>2019</v>
      </c>
      <c r="B432" t="s">
        <v>131</v>
      </c>
      <c r="C432">
        <f t="shared" si="12"/>
        <v>105</v>
      </c>
      <c r="D432">
        <f>+VLOOKUP(B432,[1]Rådata!$O$2:$R$697,3,)</f>
        <v>1914</v>
      </c>
      <c r="E432" t="str">
        <f>+VLOOKUP(B432,[1]Rådata!$O$2:$Q$697,2,)</f>
        <v>USD</v>
      </c>
      <c r="F432">
        <v>7.225721937164796E-2</v>
      </c>
      <c r="G432">
        <v>1.9732216603006631E-2</v>
      </c>
      <c r="H432">
        <v>4.5655216846517084E-2</v>
      </c>
      <c r="I432">
        <v>2.079520135859902</v>
      </c>
      <c r="J432" t="s">
        <v>47</v>
      </c>
      <c r="K432">
        <v>13.678887534026064</v>
      </c>
      <c r="L432">
        <v>14.517752753203723</v>
      </c>
      <c r="M432">
        <v>7.7761154770987417</v>
      </c>
      <c r="N432">
        <f t="shared" si="13"/>
        <v>4.6539603501575231</v>
      </c>
      <c r="O432" t="s">
        <v>260</v>
      </c>
      <c r="P432">
        <v>16.694502477350557</v>
      </c>
      <c r="Q432">
        <v>9.2005086788852779</v>
      </c>
      <c r="R432">
        <v>7.9003348260992148</v>
      </c>
      <c r="S432">
        <v>8.8126962798334798</v>
      </c>
      <c r="T432">
        <v>0.67853962600178086</v>
      </c>
      <c r="U432">
        <v>0.27248441674087265</v>
      </c>
      <c r="V432">
        <v>4.8975957257346381E-2</v>
      </c>
    </row>
    <row r="433" spans="1:22" x14ac:dyDescent="0.25">
      <c r="A433">
        <v>2018</v>
      </c>
      <c r="B433" t="s">
        <v>131</v>
      </c>
      <c r="C433">
        <f t="shared" si="12"/>
        <v>104</v>
      </c>
      <c r="D433">
        <f>+VLOOKUP(B433,[1]Rådata!$O$2:$R$697,3,)</f>
        <v>1914</v>
      </c>
      <c r="E433" t="str">
        <f>+VLOOKUP(B433,[1]Rådata!$O$2:$Q$697,2,)</f>
        <v>USD</v>
      </c>
      <c r="F433">
        <v>2.2186664357810536E-2</v>
      </c>
      <c r="G433">
        <v>7.2341890216227594E-3</v>
      </c>
      <c r="H433">
        <v>1.5661049061101009E-2</v>
      </c>
      <c r="I433">
        <v>1.5147589187893158</v>
      </c>
      <c r="J433" t="s">
        <v>47</v>
      </c>
      <c r="K433">
        <v>13.653975849844052</v>
      </c>
      <c r="L433">
        <v>14.426334265214328</v>
      </c>
      <c r="M433">
        <v>7.8359745817215662</v>
      </c>
      <c r="N433">
        <f t="shared" si="13"/>
        <v>4.6443908991413725</v>
      </c>
      <c r="O433" t="s">
        <v>260</v>
      </c>
      <c r="P433">
        <v>16.588633778759249</v>
      </c>
      <c r="Q433">
        <v>9.1451622650138642</v>
      </c>
      <c r="R433">
        <v>7.5559270598972823</v>
      </c>
      <c r="S433">
        <v>8.8456604593111958</v>
      </c>
      <c r="T433">
        <v>0.74118738404452689</v>
      </c>
      <c r="U433">
        <v>0.20408163265306123</v>
      </c>
      <c r="V433">
        <v>5.473098330241187E-2</v>
      </c>
    </row>
    <row r="434" spans="1:22" x14ac:dyDescent="0.25">
      <c r="A434">
        <v>2022</v>
      </c>
      <c r="B434" t="s">
        <v>253</v>
      </c>
      <c r="C434">
        <f t="shared" si="12"/>
        <v>40</v>
      </c>
      <c r="D434">
        <f>+VLOOKUP(B434,[1]Rådata!$O$2:$R$697,3,)</f>
        <v>1982</v>
      </c>
      <c r="E434" t="str">
        <f>+VLOOKUP(B434,[1]Rådata!$O$2:$Q$697,2,)</f>
        <v>NOK</v>
      </c>
      <c r="F434">
        <v>9.1425203201588381E-2</v>
      </c>
      <c r="G434">
        <v>4.7088712770037074E-2</v>
      </c>
      <c r="H434">
        <v>0.65737229533794339</v>
      </c>
      <c r="I434">
        <v>0.5522429732580505</v>
      </c>
      <c r="J434" t="s">
        <v>184</v>
      </c>
      <c r="K434">
        <v>15.315803023137576</v>
      </c>
      <c r="L434">
        <v>17.952020212347055</v>
      </c>
      <c r="M434">
        <v>5.6767538022682817</v>
      </c>
      <c r="N434">
        <f t="shared" si="13"/>
        <v>3.6888794541139363</v>
      </c>
      <c r="O434" t="s">
        <v>260</v>
      </c>
      <c r="P434">
        <v>17.952020212347055</v>
      </c>
      <c r="Q434">
        <v>7.7007477945117984</v>
      </c>
      <c r="R434">
        <v>0</v>
      </c>
      <c r="S434">
        <v>7.6824824465345056</v>
      </c>
      <c r="T434">
        <v>0.98190045248868774</v>
      </c>
      <c r="U434">
        <v>0</v>
      </c>
      <c r="V434">
        <v>1.8099547511312219E-2</v>
      </c>
    </row>
    <row r="435" spans="1:22" x14ac:dyDescent="0.25">
      <c r="A435">
        <v>2021</v>
      </c>
      <c r="B435" t="s">
        <v>253</v>
      </c>
      <c r="C435">
        <f t="shared" si="12"/>
        <v>39</v>
      </c>
      <c r="D435">
        <f>+VLOOKUP(B435,[1]Rådata!$O$2:$R$697,3,)</f>
        <v>1982</v>
      </c>
      <c r="E435" t="str">
        <f>+VLOOKUP(B435,[1]Rådata!$O$2:$Q$697,2,)</f>
        <v>NOK</v>
      </c>
      <c r="F435">
        <v>0.15275351064518217</v>
      </c>
      <c r="G435">
        <v>7.6145161290322574E-2</v>
      </c>
      <c r="H435">
        <v>0.78395881766854869</v>
      </c>
      <c r="I435">
        <v>0.55397010289264226</v>
      </c>
      <c r="J435" t="s">
        <v>184</v>
      </c>
      <c r="K435">
        <v>15.610929988023816</v>
      </c>
      <c r="L435">
        <v>17.942644943009366</v>
      </c>
      <c r="M435">
        <v>5.9687075599853658</v>
      </c>
      <c r="N435">
        <f t="shared" si="13"/>
        <v>3.6635616461296463</v>
      </c>
      <c r="O435" t="s">
        <v>260</v>
      </c>
      <c r="P435">
        <v>17.942644943009366</v>
      </c>
      <c r="Q435">
        <v>7.6638772587034705</v>
      </c>
      <c r="R435">
        <v>0</v>
      </c>
      <c r="S435">
        <v>7.6496926237115144</v>
      </c>
      <c r="T435">
        <v>0.9859154929577465</v>
      </c>
      <c r="U435">
        <v>0</v>
      </c>
      <c r="V435">
        <v>1.4084507042253521E-2</v>
      </c>
    </row>
    <row r="436" spans="1:22" x14ac:dyDescent="0.25">
      <c r="A436">
        <v>2020</v>
      </c>
      <c r="B436" t="s">
        <v>253</v>
      </c>
      <c r="C436">
        <f t="shared" si="12"/>
        <v>38</v>
      </c>
      <c r="D436">
        <f>+VLOOKUP(B436,[1]Rådata!$O$2:$R$697,3,)</f>
        <v>1982</v>
      </c>
      <c r="E436" t="str">
        <f>+VLOOKUP(B436,[1]Rådata!$O$2:$Q$697,2,)</f>
        <v>NOK</v>
      </c>
      <c r="F436">
        <v>5.2358473568520053E-2</v>
      </c>
      <c r="G436">
        <v>2.4233630207812135E-2</v>
      </c>
      <c r="H436">
        <v>0.50451388888888893</v>
      </c>
      <c r="I436">
        <v>0.57014161651832362</v>
      </c>
      <c r="J436" t="s">
        <v>184</v>
      </c>
      <c r="K436">
        <v>14.873300852112129</v>
      </c>
      <c r="L436">
        <v>17.90915487507198</v>
      </c>
      <c r="M436">
        <v>6.1463292576688975</v>
      </c>
      <c r="N436">
        <f t="shared" si="13"/>
        <v>3.6375861597263857</v>
      </c>
      <c r="O436" t="s">
        <v>260</v>
      </c>
      <c r="P436">
        <v>17.90915487507198</v>
      </c>
      <c r="Q436">
        <v>7.6353038862594147</v>
      </c>
      <c r="R436">
        <v>0</v>
      </c>
      <c r="S436">
        <v>7.620705086838262</v>
      </c>
      <c r="T436">
        <v>0.98550724637681164</v>
      </c>
      <c r="U436">
        <v>0</v>
      </c>
      <c r="V436">
        <v>1.4492753623188406E-2</v>
      </c>
    </row>
    <row r="437" spans="1:22" x14ac:dyDescent="0.25">
      <c r="A437">
        <v>2019</v>
      </c>
      <c r="B437" t="s">
        <v>253</v>
      </c>
      <c r="C437">
        <f t="shared" si="12"/>
        <v>37</v>
      </c>
      <c r="D437">
        <f>+VLOOKUP(B437,[1]Rådata!$O$2:$R$697,3,)</f>
        <v>1982</v>
      </c>
      <c r="E437" t="str">
        <f>+VLOOKUP(B437,[1]Rådata!$O$2:$Q$697,2,)</f>
        <v>NOK</v>
      </c>
      <c r="F437">
        <v>0.1052400789300592</v>
      </c>
      <c r="G437">
        <v>4.8105029314002241E-2</v>
      </c>
      <c r="H437">
        <v>0.66574202496532597</v>
      </c>
      <c r="I437">
        <v>0.61857779726668127</v>
      </c>
      <c r="J437" t="s">
        <v>184</v>
      </c>
      <c r="K437">
        <v>15.280153885495141</v>
      </c>
      <c r="L437">
        <v>17.907669399905853</v>
      </c>
      <c r="M437">
        <v>6.1484682959176471</v>
      </c>
      <c r="N437">
        <f t="shared" si="13"/>
        <v>3.6109179126442243</v>
      </c>
      <c r="O437" t="s">
        <v>260</v>
      </c>
      <c r="P437">
        <v>17.907669399905853</v>
      </c>
      <c r="Q437">
        <v>7.6108527903952501</v>
      </c>
      <c r="R437">
        <v>0</v>
      </c>
      <c r="S437">
        <v>7.5958899177185382</v>
      </c>
      <c r="T437">
        <v>0.98514851485148514</v>
      </c>
      <c r="U437">
        <v>0</v>
      </c>
      <c r="V437">
        <v>1.4851485148514851E-2</v>
      </c>
    </row>
    <row r="438" spans="1:22" x14ac:dyDescent="0.25">
      <c r="A438">
        <v>2018</v>
      </c>
      <c r="B438" t="s">
        <v>253</v>
      </c>
      <c r="C438">
        <f t="shared" si="12"/>
        <v>36</v>
      </c>
      <c r="D438">
        <f>+VLOOKUP(B438,[1]Rådata!$O$2:$R$697,3,)</f>
        <v>1982</v>
      </c>
      <c r="E438" t="str">
        <f>+VLOOKUP(B438,[1]Rådata!$O$2:$Q$697,2,)</f>
        <v>NOK</v>
      </c>
      <c r="F438">
        <v>0.12301557159134067</v>
      </c>
      <c r="G438">
        <v>5.5298516381267822E-2</v>
      </c>
      <c r="H438">
        <v>0.68988285410010652</v>
      </c>
      <c r="I438">
        <v>0.58712495252563612</v>
      </c>
      <c r="J438" t="s">
        <v>184</v>
      </c>
      <c r="K438">
        <v>15.362008670624501</v>
      </c>
      <c r="L438">
        <v>17.88578439751571</v>
      </c>
      <c r="M438">
        <v>6.0661080901037474</v>
      </c>
      <c r="N438">
        <f t="shared" si="13"/>
        <v>3.5835189384561099</v>
      </c>
      <c r="O438" t="s">
        <v>260</v>
      </c>
      <c r="P438">
        <v>17.88578439751571</v>
      </c>
      <c r="Q438">
        <v>7.5704432520573741</v>
      </c>
      <c r="R438">
        <v>0</v>
      </c>
      <c r="S438">
        <v>7.5496091651545321</v>
      </c>
      <c r="T438">
        <v>0.97938144329896903</v>
      </c>
      <c r="U438">
        <v>0</v>
      </c>
      <c r="V438">
        <v>2.0618556701030927E-2</v>
      </c>
    </row>
    <row r="439" spans="1:22" x14ac:dyDescent="0.25">
      <c r="A439">
        <v>2017</v>
      </c>
      <c r="B439" t="s">
        <v>253</v>
      </c>
      <c r="C439">
        <f t="shared" si="12"/>
        <v>35</v>
      </c>
      <c r="D439">
        <f>+VLOOKUP(B439,[1]Rådata!$O$2:$R$697,3,)</f>
        <v>1982</v>
      </c>
      <c r="E439" t="str">
        <f>+VLOOKUP(B439,[1]Rådata!$O$2:$Q$697,2,)</f>
        <v>NOK</v>
      </c>
      <c r="F439">
        <v>0.19508748597315156</v>
      </c>
      <c r="G439">
        <v>8.3089940346591618E-2</v>
      </c>
      <c r="H439">
        <v>0.77305665349143615</v>
      </c>
      <c r="I439">
        <v>0.5874651926353851</v>
      </c>
      <c r="J439" t="s">
        <v>184</v>
      </c>
      <c r="K439">
        <v>15.619198598057602</v>
      </c>
      <c r="L439">
        <v>17.849627294635887</v>
      </c>
      <c r="M439">
        <v>6.1114673395026786</v>
      </c>
      <c r="N439">
        <f t="shared" si="13"/>
        <v>3.5553480614894135</v>
      </c>
      <c r="O439" t="s">
        <v>260</v>
      </c>
      <c r="P439">
        <v>17.849627294635887</v>
      </c>
      <c r="Q439">
        <v>7.5229409180723703</v>
      </c>
      <c r="R439">
        <v>0</v>
      </c>
      <c r="S439">
        <v>7.5229409180723703</v>
      </c>
      <c r="T439">
        <v>1</v>
      </c>
      <c r="U439">
        <v>0</v>
      </c>
      <c r="V439">
        <v>0</v>
      </c>
    </row>
    <row r="440" spans="1:22" x14ac:dyDescent="0.25">
      <c r="A440">
        <v>2016</v>
      </c>
      <c r="B440" t="s">
        <v>253</v>
      </c>
      <c r="C440">
        <f t="shared" si="12"/>
        <v>34</v>
      </c>
      <c r="D440">
        <f>+VLOOKUP(B440,[1]Rådata!$O$2:$R$697,3,)</f>
        <v>1982</v>
      </c>
      <c r="E440" t="str">
        <f>+VLOOKUP(B440,[1]Rådata!$O$2:$Q$697,2,)</f>
        <v>NOK</v>
      </c>
      <c r="F440">
        <v>0.24114558472553699</v>
      </c>
      <c r="G440">
        <v>9.6175445944145135E-2</v>
      </c>
      <c r="H440">
        <v>0.78691588785046729</v>
      </c>
      <c r="I440">
        <v>0.79159904534606207</v>
      </c>
      <c r="J440" t="s">
        <v>184</v>
      </c>
      <c r="K440">
        <v>15.674928675666145</v>
      </c>
      <c r="L440">
        <v>17.776875956008034</v>
      </c>
      <c r="M440">
        <v>6.0822189103764464</v>
      </c>
      <c r="N440">
        <f t="shared" si="13"/>
        <v>3.5263605246161616</v>
      </c>
      <c r="O440" t="s">
        <v>260</v>
      </c>
      <c r="P440">
        <v>17.776875956008034</v>
      </c>
      <c r="Q440">
        <v>7.4843686432861309</v>
      </c>
      <c r="R440">
        <v>0</v>
      </c>
      <c r="S440">
        <v>7.4843686432861309</v>
      </c>
      <c r="T440">
        <v>1</v>
      </c>
      <c r="U440">
        <v>0</v>
      </c>
      <c r="V440">
        <v>0</v>
      </c>
    </row>
    <row r="441" spans="1:22" x14ac:dyDescent="0.25">
      <c r="A441">
        <v>2015</v>
      </c>
      <c r="B441" t="s">
        <v>253</v>
      </c>
      <c r="C441">
        <f t="shared" si="12"/>
        <v>33</v>
      </c>
      <c r="D441">
        <f>+VLOOKUP(B441,[1]Rådata!$O$2:$R$697,3,)</f>
        <v>1982</v>
      </c>
      <c r="E441" t="str">
        <f>+VLOOKUP(B441,[1]Rådata!$O$2:$Q$697,2,)</f>
        <v>NOK</v>
      </c>
      <c r="F441">
        <v>0.28086314593980694</v>
      </c>
      <c r="G441">
        <v>0.11042889995311349</v>
      </c>
      <c r="H441">
        <v>0.80162074554294971</v>
      </c>
      <c r="I441">
        <v>0.93327654741624078</v>
      </c>
      <c r="J441" t="s">
        <v>184</v>
      </c>
      <c r="K441">
        <v>15.635209395881571</v>
      </c>
      <c r="L441">
        <v>17.6174731315221</v>
      </c>
      <c r="M441">
        <v>6.0707377280024897</v>
      </c>
      <c r="N441">
        <f t="shared" si="13"/>
        <v>3.4965075614664802</v>
      </c>
      <c r="O441" t="s">
        <v>260</v>
      </c>
      <c r="P441">
        <v>17.6174731315221</v>
      </c>
      <c r="Q441">
        <v>7.4558766874918243</v>
      </c>
      <c r="R441">
        <v>0</v>
      </c>
      <c r="S441">
        <v>7.4558766874918243</v>
      </c>
      <c r="T441">
        <v>1</v>
      </c>
      <c r="U441">
        <v>0</v>
      </c>
      <c r="V441">
        <v>0</v>
      </c>
    </row>
    <row r="442" spans="1:22" x14ac:dyDescent="0.25">
      <c r="A442">
        <v>2018</v>
      </c>
      <c r="B442" t="s">
        <v>125</v>
      </c>
      <c r="C442">
        <f t="shared" si="12"/>
        <v>114</v>
      </c>
      <c r="D442">
        <f>+VLOOKUP(B442,[1]Rådata!$O$2:$R$697,3,)</f>
        <v>1904</v>
      </c>
      <c r="E442" t="str">
        <f>+VLOOKUP(B442,[1]Rådata!$O$2:$Q$697,2,)</f>
        <v>NOK</v>
      </c>
      <c r="F442">
        <v>0.1417526539593803</v>
      </c>
      <c r="G442">
        <v>9.0784436953665087E-2</v>
      </c>
      <c r="H442">
        <v>0.11732998597061213</v>
      </c>
      <c r="I442">
        <v>0.14199054387582147</v>
      </c>
      <c r="J442" t="s">
        <v>56</v>
      </c>
      <c r="K442">
        <v>17.519992655305618</v>
      </c>
      <c r="L442">
        <v>17.776495141441082</v>
      </c>
      <c r="M442">
        <v>9.8260664055675431</v>
      </c>
      <c r="N442">
        <f t="shared" si="13"/>
        <v>4.7361984483944957</v>
      </c>
      <c r="O442" t="s">
        <v>262</v>
      </c>
      <c r="P442">
        <v>17.776495141441082</v>
      </c>
      <c r="Q442">
        <v>9.5007686700959884</v>
      </c>
      <c r="R442">
        <v>8.7514744871409036</v>
      </c>
      <c r="S442">
        <v>8.8113542299657279</v>
      </c>
      <c r="T442">
        <v>0.5018698578908003</v>
      </c>
      <c r="U442">
        <v>0.47270007479431564</v>
      </c>
      <c r="V442">
        <v>2.5430067314884067E-2</v>
      </c>
    </row>
    <row r="443" spans="1:22" x14ac:dyDescent="0.25">
      <c r="A443">
        <v>2021</v>
      </c>
      <c r="B443" t="s">
        <v>125</v>
      </c>
      <c r="C443">
        <f t="shared" si="12"/>
        <v>117</v>
      </c>
      <c r="D443">
        <f>+VLOOKUP(B443,[1]Rådata!$O$2:$R$697,3,)</f>
        <v>1904</v>
      </c>
      <c r="E443" t="str">
        <f>+VLOOKUP(B443,[1]Rådata!$O$2:$Q$697,2,)</f>
        <v>NOK</v>
      </c>
      <c r="F443">
        <v>0.15865872375848702</v>
      </c>
      <c r="G443">
        <v>8.6432175046766063E-2</v>
      </c>
      <c r="H443">
        <v>0.12147466539196941</v>
      </c>
      <c r="I443">
        <v>0.27876486043547255</v>
      </c>
      <c r="J443" t="s">
        <v>56</v>
      </c>
      <c r="K443">
        <v>17.731684934514895</v>
      </c>
      <c r="L443">
        <v>18.072030657398432</v>
      </c>
      <c r="M443">
        <v>9.9722203902172204</v>
      </c>
      <c r="N443">
        <f t="shared" si="13"/>
        <v>4.7621739347977563</v>
      </c>
      <c r="O443" t="s">
        <v>262</v>
      </c>
      <c r="P443">
        <v>18.072030657398432</v>
      </c>
      <c r="Q443">
        <v>9.4230294653865343</v>
      </c>
      <c r="R443">
        <v>8.2079469410486166</v>
      </c>
      <c r="S443">
        <v>9.0478214424784085</v>
      </c>
      <c r="T443">
        <v>0.68714632174616008</v>
      </c>
      <c r="U443">
        <v>0.29668552950687144</v>
      </c>
      <c r="V443">
        <v>1.6168148746968473E-2</v>
      </c>
    </row>
    <row r="444" spans="1:22" x14ac:dyDescent="0.25">
      <c r="A444">
        <v>2022</v>
      </c>
      <c r="B444" t="s">
        <v>125</v>
      </c>
      <c r="C444">
        <f t="shared" si="12"/>
        <v>118</v>
      </c>
      <c r="D444">
        <f>+VLOOKUP(B444,[1]Rådata!$O$2:$R$697,3,)</f>
        <v>1904</v>
      </c>
      <c r="E444" t="str">
        <f>+VLOOKUP(B444,[1]Rådata!$O$2:$Q$697,2,)</f>
        <v>NOK</v>
      </c>
      <c r="F444">
        <v>0.17667802139807129</v>
      </c>
      <c r="G444">
        <v>9.1296748521773621E-2</v>
      </c>
      <c r="H444">
        <v>0.12708135622465705</v>
      </c>
      <c r="I444">
        <v>0.35208463273041307</v>
      </c>
      <c r="J444" t="s">
        <v>56</v>
      </c>
      <c r="K444">
        <v>17.875177405304981</v>
      </c>
      <c r="L444">
        <v>18.205889713018301</v>
      </c>
      <c r="M444">
        <v>9.9267645294406215</v>
      </c>
      <c r="N444">
        <f t="shared" si="13"/>
        <v>4.7706846244656651</v>
      </c>
      <c r="O444" t="s">
        <v>262</v>
      </c>
      <c r="P444">
        <v>18.205889713018301</v>
      </c>
      <c r="Q444">
        <v>9.4067291859815736</v>
      </c>
      <c r="R444">
        <v>0</v>
      </c>
      <c r="S444">
        <v>9.3926619287701367</v>
      </c>
      <c r="T444">
        <v>0.98603122432210355</v>
      </c>
      <c r="U444">
        <v>0</v>
      </c>
      <c r="V444">
        <v>1.3968775677896467E-2</v>
      </c>
    </row>
    <row r="445" spans="1:22" x14ac:dyDescent="0.25">
      <c r="A445">
        <v>2015</v>
      </c>
      <c r="B445" t="s">
        <v>125</v>
      </c>
      <c r="C445">
        <f t="shared" si="12"/>
        <v>111</v>
      </c>
      <c r="D445">
        <f>+VLOOKUP(B445,[1]Rådata!$O$2:$R$697,3,)</f>
        <v>1904</v>
      </c>
      <c r="E445" t="str">
        <f>+VLOOKUP(B445,[1]Rådata!$O$2:$Q$697,2,)</f>
        <v>NOK</v>
      </c>
      <c r="F445">
        <v>0.10909418224369168</v>
      </c>
      <c r="G445">
        <v>6.7037870127954577E-2</v>
      </c>
      <c r="H445">
        <v>0.11149954001839926</v>
      </c>
      <c r="I445">
        <v>0.26169402022262894</v>
      </c>
      <c r="J445" t="s">
        <v>56</v>
      </c>
      <c r="K445">
        <v>17.300129547765501</v>
      </c>
      <c r="L445">
        <v>17.80889232776024</v>
      </c>
      <c r="M445">
        <v>9.5935598711370282</v>
      </c>
      <c r="N445">
        <f t="shared" si="13"/>
        <v>4.7095302013123339</v>
      </c>
      <c r="O445" t="s">
        <v>262</v>
      </c>
      <c r="P445">
        <v>17.80889232776024</v>
      </c>
      <c r="Q445">
        <v>9.4001339436088376</v>
      </c>
      <c r="R445">
        <v>8.3113982784366414</v>
      </c>
      <c r="S445">
        <v>8.6673358498459567</v>
      </c>
      <c r="T445">
        <v>0.48056244830438377</v>
      </c>
      <c r="U445">
        <v>0.33664185277088504</v>
      </c>
      <c r="V445">
        <v>0.18279569892473119</v>
      </c>
    </row>
    <row r="446" spans="1:22" x14ac:dyDescent="0.25">
      <c r="A446">
        <v>2017</v>
      </c>
      <c r="B446" t="s">
        <v>125</v>
      </c>
      <c r="C446">
        <f t="shared" si="12"/>
        <v>113</v>
      </c>
      <c r="D446">
        <f>+VLOOKUP(B446,[1]Rådata!$O$2:$R$697,3,)</f>
        <v>1904</v>
      </c>
      <c r="E446" t="str">
        <f>+VLOOKUP(B446,[1]Rådata!$O$2:$Q$697,2,)</f>
        <v>NOK</v>
      </c>
      <c r="F446">
        <v>0.13322483143455011</v>
      </c>
      <c r="G446">
        <v>8.5829838226482921E-2</v>
      </c>
      <c r="H446">
        <v>0.11657003356728715</v>
      </c>
      <c r="I446">
        <v>0.14008370146477564</v>
      </c>
      <c r="J446" t="s">
        <v>56</v>
      </c>
      <c r="K446">
        <v>17.48734557746895</v>
      </c>
      <c r="L446">
        <v>17.7934711054437</v>
      </c>
      <c r="M446">
        <v>9.8079673506787159</v>
      </c>
      <c r="N446">
        <f t="shared" si="13"/>
        <v>4.7273878187123408</v>
      </c>
      <c r="O446" t="s">
        <v>262</v>
      </c>
      <c r="P446">
        <v>17.7934711054437</v>
      </c>
      <c r="Q446">
        <v>9.2695522316080297</v>
      </c>
      <c r="R446">
        <v>8.2160880986323157</v>
      </c>
      <c r="S446">
        <v>8.794824928014517</v>
      </c>
      <c r="T446">
        <v>0.62205466540999055</v>
      </c>
      <c r="U446">
        <v>0.34872761545711595</v>
      </c>
      <c r="V446">
        <v>2.9217719132893498E-2</v>
      </c>
    </row>
    <row r="447" spans="1:22" x14ac:dyDescent="0.25">
      <c r="A447">
        <v>2016</v>
      </c>
      <c r="B447" t="s">
        <v>125</v>
      </c>
      <c r="C447">
        <f t="shared" si="12"/>
        <v>112</v>
      </c>
      <c r="D447">
        <f>+VLOOKUP(B447,[1]Rådata!$O$2:$R$697,3,)</f>
        <v>1904</v>
      </c>
      <c r="E447" t="str">
        <f>+VLOOKUP(B447,[1]Rådata!$O$2:$Q$697,2,)</f>
        <v>NOK</v>
      </c>
      <c r="F447">
        <v>0.12687458923343489</v>
      </c>
      <c r="G447">
        <v>7.6379397165671534E-2</v>
      </c>
      <c r="H447">
        <v>0.11449908336029332</v>
      </c>
      <c r="I447">
        <v>0.21425584035370734</v>
      </c>
      <c r="J447" t="s">
        <v>56</v>
      </c>
      <c r="K447">
        <v>17.428911870902255</v>
      </c>
      <c r="L447">
        <v>17.83376569907912</v>
      </c>
      <c r="M447">
        <v>9.806646201086572</v>
      </c>
      <c r="N447">
        <f t="shared" si="13"/>
        <v>4.7184988712950942</v>
      </c>
      <c r="O447" t="s">
        <v>262</v>
      </c>
      <c r="P447">
        <v>17.83376569907912</v>
      </c>
      <c r="Q447">
        <v>9.2173159857126077</v>
      </c>
      <c r="R447">
        <v>8.1969879272588972</v>
      </c>
      <c r="S447">
        <v>8.7323045710331826</v>
      </c>
      <c r="T447">
        <v>0.6156901688182721</v>
      </c>
      <c r="U447">
        <v>0.36047666335650447</v>
      </c>
      <c r="V447">
        <v>2.3833167825223437E-2</v>
      </c>
    </row>
    <row r="448" spans="1:22" x14ac:dyDescent="0.25">
      <c r="A448">
        <v>2020</v>
      </c>
      <c r="B448" t="s">
        <v>125</v>
      </c>
      <c r="C448">
        <f t="shared" si="12"/>
        <v>116</v>
      </c>
      <c r="D448">
        <f>+VLOOKUP(B448,[1]Rådata!$O$2:$R$697,3,)</f>
        <v>1904</v>
      </c>
      <c r="E448" t="str">
        <f>+VLOOKUP(B448,[1]Rådata!$O$2:$Q$697,2,)</f>
        <v>NOK</v>
      </c>
      <c r="F448">
        <v>0.14483647494763977</v>
      </c>
      <c r="G448">
        <v>8.5609535448442242E-2</v>
      </c>
      <c r="H448">
        <v>0.11485882202631915</v>
      </c>
      <c r="I448">
        <v>0.25076526502336072</v>
      </c>
      <c r="J448" t="s">
        <v>56</v>
      </c>
      <c r="K448">
        <v>17.66484932201503</v>
      </c>
      <c r="L448">
        <v>17.958756389294535</v>
      </c>
      <c r="M448">
        <v>9.804219550877459</v>
      </c>
      <c r="N448">
        <f t="shared" si="13"/>
        <v>4.7535901911063645</v>
      </c>
      <c r="O448" t="s">
        <v>262</v>
      </c>
      <c r="P448">
        <v>17.958756389294535</v>
      </c>
      <c r="Q448">
        <v>9.1982677907419141</v>
      </c>
      <c r="R448">
        <v>7.3963352938008082</v>
      </c>
      <c r="S448">
        <v>8.9946688355006739</v>
      </c>
      <c r="T448">
        <v>0.81578947368421051</v>
      </c>
      <c r="U448">
        <v>0.16497975708502025</v>
      </c>
      <c r="V448">
        <v>1.9230769230769232E-2</v>
      </c>
    </row>
    <row r="449" spans="1:22" x14ac:dyDescent="0.25">
      <c r="A449">
        <v>2019</v>
      </c>
      <c r="B449" t="s">
        <v>125</v>
      </c>
      <c r="C449">
        <f t="shared" si="12"/>
        <v>115</v>
      </c>
      <c r="D449">
        <f>+VLOOKUP(B449,[1]Rådata!$O$2:$R$697,3,)</f>
        <v>1904</v>
      </c>
      <c r="E449" t="str">
        <f>+VLOOKUP(B449,[1]Rådata!$O$2:$Q$697,2,)</f>
        <v>NOK</v>
      </c>
      <c r="F449">
        <v>0.14629049111807732</v>
      </c>
      <c r="G449">
        <v>8.7784996429380105E-2</v>
      </c>
      <c r="H449">
        <v>0.1161798944238261</v>
      </c>
      <c r="I449">
        <v>0.22547312202484615</v>
      </c>
      <c r="J449" t="s">
        <v>56</v>
      </c>
      <c r="K449">
        <v>17.585532115195047</v>
      </c>
      <c r="L449">
        <v>17.865781316483119</v>
      </c>
      <c r="M449">
        <v>9.8172758557170621</v>
      </c>
      <c r="N449">
        <f t="shared" si="13"/>
        <v>4.7449321283632502</v>
      </c>
      <c r="O449" t="s">
        <v>262</v>
      </c>
      <c r="P449">
        <v>17.865781316483119</v>
      </c>
      <c r="Q449">
        <v>8.9959087612639941</v>
      </c>
      <c r="R449">
        <v>0</v>
      </c>
      <c r="S449">
        <v>8.987196820661973</v>
      </c>
      <c r="T449">
        <v>0.99132589838909546</v>
      </c>
      <c r="U449">
        <v>0</v>
      </c>
      <c r="V449">
        <v>8.6741016109045856E-3</v>
      </c>
    </row>
    <row r="450" spans="1:22" x14ac:dyDescent="0.25">
      <c r="A450">
        <v>2016</v>
      </c>
      <c r="B450" t="s">
        <v>66</v>
      </c>
      <c r="C450">
        <f t="shared" ref="C450:C513" si="14">+A450-D450</f>
        <v>21</v>
      </c>
      <c r="D450">
        <f>+VLOOKUP(B450,[1]Rådata!$O$2:$R$697,3,)</f>
        <v>1995</v>
      </c>
      <c r="E450" t="str">
        <f>+VLOOKUP(B450,[1]Rådata!$O$2:$Q$697,2,)</f>
        <v>USD</v>
      </c>
      <c r="F450">
        <v>-1.4049268668206312E-2</v>
      </c>
      <c r="G450">
        <v>-8.7226669853029039E-3</v>
      </c>
      <c r="H450">
        <v>-1.3601639649711197E-2</v>
      </c>
      <c r="I450">
        <v>0.19245573518090839</v>
      </c>
      <c r="J450" t="s">
        <v>68</v>
      </c>
      <c r="K450">
        <v>13.193194558164921</v>
      </c>
      <c r="L450">
        <v>13.637459868020965</v>
      </c>
      <c r="M450">
        <v>6.8079349436999257</v>
      </c>
      <c r="N450">
        <f t="shared" ref="N450:N513" si="15">+LN(C450)</f>
        <v>3.044522437723423</v>
      </c>
      <c r="O450" t="s">
        <v>261</v>
      </c>
      <c r="P450">
        <v>15.794510389027785</v>
      </c>
      <c r="Q450">
        <v>10.359532967583355</v>
      </c>
      <c r="R450">
        <v>10.179947390608277</v>
      </c>
      <c r="S450">
        <v>8.3716586194290112</v>
      </c>
      <c r="T450">
        <v>0.13698630136986303</v>
      </c>
      <c r="U450">
        <v>0.83561643835616439</v>
      </c>
      <c r="V450">
        <v>2.7397260273972601E-2</v>
      </c>
    </row>
    <row r="451" spans="1:22" x14ac:dyDescent="0.25">
      <c r="A451">
        <v>2017</v>
      </c>
      <c r="B451" t="s">
        <v>66</v>
      </c>
      <c r="C451">
        <f t="shared" si="14"/>
        <v>22</v>
      </c>
      <c r="D451">
        <f>+VLOOKUP(B451,[1]Rådata!$O$2:$R$697,3,)</f>
        <v>1995</v>
      </c>
      <c r="E451" t="str">
        <f>+VLOOKUP(B451,[1]Rådata!$O$2:$Q$697,2,)</f>
        <v>USD</v>
      </c>
      <c r="F451">
        <v>-6.8162393162393156E-2</v>
      </c>
      <c r="G451">
        <v>-5.0109959158027018E-2</v>
      </c>
      <c r="H451">
        <v>-7.6133651551312645E-2</v>
      </c>
      <c r="I451">
        <v>2.1367521367521369E-6</v>
      </c>
      <c r="J451" t="s">
        <v>68</v>
      </c>
      <c r="K451">
        <v>12.945626198904275</v>
      </c>
      <c r="L451">
        <v>13.363896793830129</v>
      </c>
      <c r="M451">
        <v>6.4035741979348151</v>
      </c>
      <c r="N451">
        <f t="shared" si="15"/>
        <v>3.0910424533583161</v>
      </c>
      <c r="O451" t="s">
        <v>261</v>
      </c>
      <c r="P451">
        <v>15.473030623987457</v>
      </c>
      <c r="Q451">
        <v>9.2320004887564107</v>
      </c>
      <c r="R451">
        <v>8.261866524861432</v>
      </c>
      <c r="S451">
        <v>8.5861061930470104</v>
      </c>
      <c r="T451">
        <v>0.52419354838709675</v>
      </c>
      <c r="U451">
        <v>0.37903225806451607</v>
      </c>
      <c r="V451">
        <v>9.6774193548387094E-2</v>
      </c>
    </row>
    <row r="452" spans="1:22" x14ac:dyDescent="0.25">
      <c r="A452">
        <v>2018</v>
      </c>
      <c r="B452" t="s">
        <v>66</v>
      </c>
      <c r="C452">
        <f t="shared" si="14"/>
        <v>23</v>
      </c>
      <c r="D452">
        <f>+VLOOKUP(B452,[1]Rådata!$O$2:$R$697,3,)</f>
        <v>1995</v>
      </c>
      <c r="E452" t="str">
        <f>+VLOOKUP(B452,[1]Rådata!$O$2:$Q$697,2,)</f>
        <v>USD</v>
      </c>
      <c r="F452">
        <v>-5.7056229327453141E-2</v>
      </c>
      <c r="G452">
        <v>-4.5444566410537866E-2</v>
      </c>
      <c r="H452">
        <v>-7.5163398692810468E-2</v>
      </c>
      <c r="I452">
        <v>2.7563395810363835E-6</v>
      </c>
      <c r="J452" t="s">
        <v>68</v>
      </c>
      <c r="K452">
        <v>12.525979865276691</v>
      </c>
      <c r="L452">
        <v>13.02915099568215</v>
      </c>
      <c r="M452">
        <v>6.2005091740426899</v>
      </c>
      <c r="N452">
        <f t="shared" si="15"/>
        <v>3.1354942159291497</v>
      </c>
      <c r="O452" t="s">
        <v>261</v>
      </c>
      <c r="P452">
        <v>15.191450509227071</v>
      </c>
      <c r="Q452">
        <v>9.2193364952428123</v>
      </c>
      <c r="R452">
        <v>8.4370615347868601</v>
      </c>
      <c r="S452">
        <v>8.4161283251203933</v>
      </c>
      <c r="T452">
        <v>0.44788975021533156</v>
      </c>
      <c r="U452">
        <v>0.4573643410852713</v>
      </c>
      <c r="V452">
        <v>9.4745908699397072E-2</v>
      </c>
    </row>
    <row r="453" spans="1:22" x14ac:dyDescent="0.25">
      <c r="A453">
        <v>2019</v>
      </c>
      <c r="B453" t="s">
        <v>66</v>
      </c>
      <c r="C453">
        <f t="shared" si="14"/>
        <v>24</v>
      </c>
      <c r="D453">
        <f>+VLOOKUP(B453,[1]Rådata!$O$2:$R$697,3,)</f>
        <v>1995</v>
      </c>
      <c r="E453" t="str">
        <f>+VLOOKUP(B453,[1]Rådata!$O$2:$Q$697,2,)</f>
        <v>USD</v>
      </c>
      <c r="F453">
        <v>-3.7366548042704624E-2</v>
      </c>
      <c r="G453">
        <v>-2.8938906752411578E-2</v>
      </c>
      <c r="H453">
        <v>-5.2325581395348833E-2</v>
      </c>
      <c r="I453">
        <v>6.8208778173190987E-2</v>
      </c>
      <c r="J453" t="s">
        <v>68</v>
      </c>
      <c r="K453">
        <v>12.391721992416803</v>
      </c>
      <c r="L453">
        <v>12.984020427782584</v>
      </c>
      <c r="M453">
        <v>6.39024066706535</v>
      </c>
      <c r="N453">
        <f t="shared" si="15"/>
        <v>3.1780538303479458</v>
      </c>
      <c r="O453" t="s">
        <v>261</v>
      </c>
      <c r="P453">
        <v>15.160770151929418</v>
      </c>
      <c r="Q453">
        <v>9.1043076304251507</v>
      </c>
      <c r="R453">
        <v>8.1682142712548167</v>
      </c>
      <c r="S453">
        <v>8.4866680023733512</v>
      </c>
      <c r="T453">
        <v>0.53921568627450978</v>
      </c>
      <c r="U453">
        <v>0.39215686274509803</v>
      </c>
      <c r="V453">
        <v>6.8627450980392163E-2</v>
      </c>
    </row>
    <row r="454" spans="1:22" x14ac:dyDescent="0.25">
      <c r="A454">
        <v>2020</v>
      </c>
      <c r="B454" t="s">
        <v>66</v>
      </c>
      <c r="C454">
        <f t="shared" si="14"/>
        <v>25</v>
      </c>
      <c r="D454">
        <f>+VLOOKUP(B454,[1]Rådata!$O$2:$R$697,3,)</f>
        <v>1995</v>
      </c>
      <c r="E454" t="str">
        <f>+VLOOKUP(B454,[1]Rådata!$O$2:$Q$697,2,)</f>
        <v>USD</v>
      </c>
      <c r="F454">
        <v>-3.1616688396349409E-2</v>
      </c>
      <c r="G454">
        <v>-2.2807430049376909E-2</v>
      </c>
      <c r="H454">
        <v>-3.7451737451737452E-2</v>
      </c>
      <c r="I454">
        <v>3.9113428943937413E-3</v>
      </c>
      <c r="J454" t="s">
        <v>68</v>
      </c>
      <c r="K454">
        <v>12.464583340681674</v>
      </c>
      <c r="L454">
        <v>12.960550081241724</v>
      </c>
      <c r="M454">
        <v>6.4085287910594984</v>
      </c>
      <c r="N454">
        <f t="shared" si="15"/>
        <v>3.2188758248682006</v>
      </c>
      <c r="O454" t="s">
        <v>261</v>
      </c>
      <c r="P454">
        <v>15.105018306138634</v>
      </c>
      <c r="Q454">
        <v>9.0971968695217775</v>
      </c>
      <c r="R454">
        <v>8.2950709933431881</v>
      </c>
      <c r="S454">
        <v>8.3098860791283276</v>
      </c>
      <c r="T454">
        <v>0.4550669216061185</v>
      </c>
      <c r="U454">
        <v>0.44837476099426382</v>
      </c>
      <c r="V454">
        <v>9.655831739961758E-2</v>
      </c>
    </row>
    <row r="455" spans="1:22" x14ac:dyDescent="0.25">
      <c r="A455">
        <v>2015</v>
      </c>
      <c r="B455" t="s">
        <v>66</v>
      </c>
      <c r="C455">
        <f t="shared" si="14"/>
        <v>20</v>
      </c>
      <c r="D455">
        <f>+VLOOKUP(B455,[1]Rådata!$O$2:$R$697,3,)</f>
        <v>1995</v>
      </c>
      <c r="E455" t="str">
        <f>+VLOOKUP(B455,[1]Rådata!$O$2:$Q$697,2,)</f>
        <v>USD</v>
      </c>
      <c r="F455">
        <v>0.12679628064243451</v>
      </c>
      <c r="G455">
        <v>4.9679841024508724E-2</v>
      </c>
      <c r="H455">
        <v>7.3063809059912332E-2</v>
      </c>
      <c r="I455">
        <v>0.43843336151028461</v>
      </c>
      <c r="J455" t="s">
        <v>68</v>
      </c>
      <c r="K455">
        <v>13.330839891675135</v>
      </c>
      <c r="L455">
        <v>13.716573810104251</v>
      </c>
      <c r="M455">
        <v>7.4211775285953934</v>
      </c>
      <c r="N455">
        <f t="shared" si="15"/>
        <v>2.9957322735539909</v>
      </c>
      <c r="O455" t="s">
        <v>261</v>
      </c>
      <c r="P455">
        <v>15.89116642802302</v>
      </c>
      <c r="Q455">
        <v>8.9880372174296639</v>
      </c>
      <c r="R455">
        <v>7.87837509257497</v>
      </c>
      <c r="S455">
        <v>8.3892007163409605</v>
      </c>
      <c r="T455">
        <v>0.54945054945054939</v>
      </c>
      <c r="U455">
        <v>0.32967032967032966</v>
      </c>
      <c r="V455">
        <v>0.12087912087912087</v>
      </c>
    </row>
    <row r="456" spans="1:22" x14ac:dyDescent="0.25">
      <c r="A456">
        <v>2021</v>
      </c>
      <c r="B456" t="s">
        <v>123</v>
      </c>
      <c r="C456">
        <f t="shared" si="14"/>
        <v>12</v>
      </c>
      <c r="D456">
        <f>+VLOOKUP(B456,[1]Rådata!$O$2:$R$697,3,)</f>
        <v>2009</v>
      </c>
      <c r="E456" t="str">
        <f>+VLOOKUP(B456,[1]Rådata!$O$2:$Q$697,2,)</f>
        <v>USD</v>
      </c>
      <c r="F456">
        <v>0.11258244260357451</v>
      </c>
      <c r="G456">
        <v>3.7633387894305648E-2</v>
      </c>
      <c r="H456">
        <v>0.19350441481689942</v>
      </c>
      <c r="I456">
        <v>0.39861542476169037</v>
      </c>
      <c r="J456" t="s">
        <v>72</v>
      </c>
      <c r="K456">
        <v>11.641389037861503</v>
      </c>
      <c r="L456">
        <v>13.278797733371421</v>
      </c>
      <c r="M456">
        <v>3.3672958299864741</v>
      </c>
      <c r="N456">
        <f t="shared" si="15"/>
        <v>2.4849066497880004</v>
      </c>
      <c r="O456" t="s">
        <v>259</v>
      </c>
      <c r="P456">
        <v>15.457665970367421</v>
      </c>
      <c r="Q456">
        <v>9.543415251251643</v>
      </c>
      <c r="R456">
        <v>9.1617309884649423</v>
      </c>
      <c r="S456">
        <v>8.3609531437126314</v>
      </c>
      <c r="T456">
        <v>0.30652311589613679</v>
      </c>
      <c r="U456">
        <v>0.68271057631412291</v>
      </c>
      <c r="V456">
        <v>1.0766307789740342E-2</v>
      </c>
    </row>
    <row r="457" spans="1:22" x14ac:dyDescent="0.25">
      <c r="A457">
        <v>2022</v>
      </c>
      <c r="B457" t="s">
        <v>123</v>
      </c>
      <c r="C457">
        <f t="shared" si="14"/>
        <v>13</v>
      </c>
      <c r="D457">
        <f>+VLOOKUP(B457,[1]Rådata!$O$2:$R$697,3,)</f>
        <v>2009</v>
      </c>
      <c r="E457" t="str">
        <f>+VLOOKUP(B457,[1]Rådata!$O$2:$Q$697,2,)</f>
        <v>USD</v>
      </c>
      <c r="F457">
        <v>0.32932209217299507</v>
      </c>
      <c r="G457">
        <v>0.12608997951218606</v>
      </c>
      <c r="H457">
        <v>0.37725152135443535</v>
      </c>
      <c r="I457">
        <v>0.28271744236161217</v>
      </c>
      <c r="J457" t="s">
        <v>72</v>
      </c>
      <c r="K457">
        <v>12.102194364153497</v>
      </c>
      <c r="L457">
        <v>13.198110719342509</v>
      </c>
      <c r="M457">
        <v>3.2188758248682006</v>
      </c>
      <c r="N457">
        <f t="shared" si="15"/>
        <v>2.5649493574615367</v>
      </c>
      <c r="O457" t="s">
        <v>259</v>
      </c>
      <c r="P457">
        <v>15.491311921026213</v>
      </c>
      <c r="Q457">
        <v>9.3673180178810664</v>
      </c>
      <c r="R457">
        <v>8.8342312008736084</v>
      </c>
      <c r="S457">
        <v>8.4501801872692592</v>
      </c>
      <c r="T457">
        <v>0.39966130397967825</v>
      </c>
      <c r="U457">
        <v>0.58679085520745133</v>
      </c>
      <c r="V457">
        <v>1.3547840812870448E-2</v>
      </c>
    </row>
    <row r="458" spans="1:22" x14ac:dyDescent="0.25">
      <c r="A458">
        <v>2020</v>
      </c>
      <c r="B458" t="s">
        <v>123</v>
      </c>
      <c r="C458">
        <f t="shared" si="14"/>
        <v>11</v>
      </c>
      <c r="D458">
        <f>+VLOOKUP(B458,[1]Rådata!$O$2:$R$697,3,)</f>
        <v>2009</v>
      </c>
      <c r="E458" t="str">
        <f>+VLOOKUP(B458,[1]Rådata!$O$2:$Q$697,2,)</f>
        <v>USD</v>
      </c>
      <c r="F458">
        <v>4.7096916623739798E-2</v>
      </c>
      <c r="G458">
        <v>2.1418005849792848E-2</v>
      </c>
      <c r="H458">
        <v>0.13241196673149336</v>
      </c>
      <c r="I458">
        <v>0.19280300242843479</v>
      </c>
      <c r="J458" t="s">
        <v>72</v>
      </c>
      <c r="K458">
        <v>10.092743345182981</v>
      </c>
      <c r="L458">
        <v>11.914429404666235</v>
      </c>
      <c r="M458">
        <v>3.2188758248682006</v>
      </c>
      <c r="N458">
        <f t="shared" si="15"/>
        <v>2.3978952727983707</v>
      </c>
      <c r="O458" t="s">
        <v>259</v>
      </c>
      <c r="P458">
        <v>14.058897629563143</v>
      </c>
      <c r="Q458">
        <v>9.1365646523127957</v>
      </c>
      <c r="R458">
        <v>8.5579271820642653</v>
      </c>
      <c r="S458">
        <v>8.2625654229382555</v>
      </c>
      <c r="T458">
        <v>0.4172794117647059</v>
      </c>
      <c r="U458">
        <v>0.56066176470588236</v>
      </c>
      <c r="V458">
        <v>2.2058823529411763E-2</v>
      </c>
    </row>
    <row r="459" spans="1:22" x14ac:dyDescent="0.25">
      <c r="A459">
        <v>2019</v>
      </c>
      <c r="B459" t="s">
        <v>123</v>
      </c>
      <c r="C459">
        <f t="shared" si="14"/>
        <v>10</v>
      </c>
      <c r="D459">
        <f>+VLOOKUP(B459,[1]Rådata!$O$2:$R$697,3,)</f>
        <v>2009</v>
      </c>
      <c r="E459" t="str">
        <f>+VLOOKUP(B459,[1]Rådata!$O$2:$Q$697,2,)</f>
        <v>USD</v>
      </c>
      <c r="F459">
        <v>0.26810746859996426</v>
      </c>
      <c r="G459">
        <v>0.12778331453749117</v>
      </c>
      <c r="H459">
        <v>0.45357009867808601</v>
      </c>
      <c r="I459">
        <v>0.23410050762817955</v>
      </c>
      <c r="J459" t="s">
        <v>72</v>
      </c>
      <c r="K459">
        <v>10.668210931585294</v>
      </c>
      <c r="L459">
        <v>11.935024787558879</v>
      </c>
      <c r="M459">
        <v>3.1354942159291497</v>
      </c>
      <c r="N459">
        <f t="shared" si="15"/>
        <v>2.3025850929940459</v>
      </c>
      <c r="O459" t="s">
        <v>259</v>
      </c>
      <c r="P459">
        <v>14.111774511705713</v>
      </c>
      <c r="Q459">
        <v>9.079492461305426</v>
      </c>
      <c r="R459">
        <v>8.4993149640741184</v>
      </c>
      <c r="S459">
        <v>8.2098359459456347</v>
      </c>
      <c r="T459">
        <v>0.41909547738693465</v>
      </c>
      <c r="U459">
        <v>0.5597989949748744</v>
      </c>
      <c r="V459">
        <v>2.1105527638190954E-2</v>
      </c>
    </row>
    <row r="460" spans="1:22" x14ac:dyDescent="0.25">
      <c r="A460">
        <v>2018</v>
      </c>
      <c r="B460" t="s">
        <v>123</v>
      </c>
      <c r="C460">
        <f t="shared" si="14"/>
        <v>9</v>
      </c>
      <c r="D460">
        <f>+VLOOKUP(B460,[1]Rådata!$O$2:$R$697,3,)</f>
        <v>2009</v>
      </c>
      <c r="E460" t="str">
        <f>+VLOOKUP(B460,[1]Rådata!$O$2:$Q$697,2,)</f>
        <v>USD</v>
      </c>
      <c r="F460">
        <v>-9.1315425807566075E-2</v>
      </c>
      <c r="G460">
        <v>-3.3816579639684305E-2</v>
      </c>
      <c r="H460">
        <v>-0.34979321753515302</v>
      </c>
      <c r="I460">
        <v>0.48762739678700984</v>
      </c>
      <c r="J460" t="s">
        <v>72</v>
      </c>
      <c r="K460">
        <v>9.4001339436088376</v>
      </c>
      <c r="L460">
        <v>11.736524912348033</v>
      </c>
      <c r="M460">
        <v>3.4339872044851463</v>
      </c>
      <c r="N460">
        <f t="shared" si="15"/>
        <v>2.1972245773362196</v>
      </c>
      <c r="O460" t="s">
        <v>259</v>
      </c>
      <c r="P460">
        <v>13.898824425892954</v>
      </c>
      <c r="Q460">
        <v>8.6989911111362268</v>
      </c>
      <c r="R460">
        <v>7.7570108931467603</v>
      </c>
      <c r="S460">
        <v>8.0892255395153327</v>
      </c>
      <c r="T460">
        <v>0.54347826086956519</v>
      </c>
      <c r="U460">
        <v>0.3898550724637681</v>
      </c>
      <c r="V460">
        <v>6.6666666666666666E-2</v>
      </c>
    </row>
    <row r="461" spans="1:22" x14ac:dyDescent="0.25">
      <c r="A461">
        <v>2022</v>
      </c>
      <c r="B461" t="s">
        <v>229</v>
      </c>
      <c r="C461">
        <f t="shared" si="14"/>
        <v>15</v>
      </c>
      <c r="D461">
        <f>+VLOOKUP(B461,[1]Rådata!$O$2:$R$697,3,)</f>
        <v>2007</v>
      </c>
      <c r="E461" t="str">
        <f>+VLOOKUP(B461,[1]Rådata!$O$2:$Q$697,2,)</f>
        <v>NOK</v>
      </c>
      <c r="F461">
        <v>0.24839044455291176</v>
      </c>
      <c r="G461">
        <v>4.7018573088084242E-2</v>
      </c>
      <c r="H461">
        <v>0.81910829717593314</v>
      </c>
      <c r="I461">
        <v>1.6302270864037229</v>
      </c>
      <c r="J461" t="s">
        <v>84</v>
      </c>
      <c r="K461">
        <v>14.062230782366751</v>
      </c>
      <c r="L461">
        <v>16.919904392725087</v>
      </c>
      <c r="M461">
        <v>4.1108738641733114</v>
      </c>
      <c r="N461">
        <f t="shared" si="15"/>
        <v>2.7080502011022101</v>
      </c>
      <c r="O461" t="s">
        <v>258</v>
      </c>
      <c r="P461">
        <v>12.579581563003016</v>
      </c>
      <c r="Q461">
        <v>8.4184772184770793</v>
      </c>
      <c r="R461">
        <v>7.1308988302963465</v>
      </c>
      <c r="S461">
        <v>8.0096953577429222</v>
      </c>
      <c r="T461">
        <v>0.66445916114790282</v>
      </c>
      <c r="U461">
        <v>0.27593818984547464</v>
      </c>
      <c r="V461">
        <v>5.9602649006622516E-2</v>
      </c>
    </row>
    <row r="462" spans="1:22" x14ac:dyDescent="0.25">
      <c r="A462">
        <v>2021</v>
      </c>
      <c r="B462" t="s">
        <v>229</v>
      </c>
      <c r="C462">
        <f t="shared" si="14"/>
        <v>14</v>
      </c>
      <c r="D462">
        <f>+VLOOKUP(B462,[1]Rådata!$O$2:$R$697,3,)</f>
        <v>2007</v>
      </c>
      <c r="E462" t="str">
        <f>+VLOOKUP(B462,[1]Rådata!$O$2:$Q$697,2,)</f>
        <v>NOK</v>
      </c>
      <c r="F462">
        <v>0.21439119875284615</v>
      </c>
      <c r="G462">
        <v>4.0999202347812479E-2</v>
      </c>
      <c r="H462">
        <v>0.81783972890559109</v>
      </c>
      <c r="I462">
        <v>1.2695374091205713</v>
      </c>
      <c r="J462" t="s">
        <v>84</v>
      </c>
      <c r="K462">
        <v>13.817373821011051</v>
      </c>
      <c r="L462">
        <v>16.810487596400005</v>
      </c>
      <c r="M462">
        <v>3.9889840465642745</v>
      </c>
      <c r="N462">
        <f t="shared" si="15"/>
        <v>2.6390573296152584</v>
      </c>
      <c r="O462" t="s">
        <v>258</v>
      </c>
      <c r="P462">
        <v>13.137620243660693</v>
      </c>
      <c r="Q462">
        <v>8.3934201112105224</v>
      </c>
      <c r="R462">
        <v>6.7109274126073597</v>
      </c>
      <c r="S462">
        <v>8.0759443752799651</v>
      </c>
      <c r="T462">
        <v>0.72798434442270055</v>
      </c>
      <c r="U462">
        <v>0.18590998043052837</v>
      </c>
      <c r="V462">
        <v>8.6105675146771032E-2</v>
      </c>
    </row>
    <row r="463" spans="1:22" x14ac:dyDescent="0.25">
      <c r="A463">
        <v>2015</v>
      </c>
      <c r="B463" t="s">
        <v>229</v>
      </c>
      <c r="C463">
        <f t="shared" si="14"/>
        <v>8</v>
      </c>
      <c r="D463">
        <f>+VLOOKUP(B463,[1]Rådata!$O$2:$R$697,3,)</f>
        <v>2007</v>
      </c>
      <c r="E463" t="str">
        <f>+VLOOKUP(B463,[1]Rådata!$O$2:$Q$697,2,)</f>
        <v>NOK</v>
      </c>
      <c r="F463">
        <v>0.37872407586503337</v>
      </c>
      <c r="G463">
        <v>4.0495841654691812E-2</v>
      </c>
      <c r="H463">
        <v>0.81232814798675435</v>
      </c>
      <c r="I463">
        <v>2.2288476520524392</v>
      </c>
      <c r="J463" t="s">
        <v>84</v>
      </c>
      <c r="K463">
        <v>13.227348422581935</v>
      </c>
      <c r="L463">
        <v>16.22605351059601</v>
      </c>
      <c r="M463">
        <v>3.4965075614664802</v>
      </c>
      <c r="N463">
        <f t="shared" si="15"/>
        <v>2.0794415416798357</v>
      </c>
      <c r="O463" t="s">
        <v>258</v>
      </c>
      <c r="P463">
        <v>16.22605351059601</v>
      </c>
      <c r="Q463">
        <v>8.3138522673982074</v>
      </c>
      <c r="R463">
        <v>7.1467721794526371</v>
      </c>
      <c r="S463">
        <v>7.8785341961403619</v>
      </c>
      <c r="T463">
        <v>0.6470588235294118</v>
      </c>
      <c r="U463">
        <v>0.31127450980392157</v>
      </c>
      <c r="V463">
        <v>4.1666666666666664E-2</v>
      </c>
    </row>
    <row r="464" spans="1:22" x14ac:dyDescent="0.25">
      <c r="A464">
        <v>2018</v>
      </c>
      <c r="B464" t="s">
        <v>229</v>
      </c>
      <c r="C464">
        <f t="shared" si="14"/>
        <v>11</v>
      </c>
      <c r="D464">
        <f>+VLOOKUP(B464,[1]Rådata!$O$2:$R$697,3,)</f>
        <v>2007</v>
      </c>
      <c r="E464" t="str">
        <f>+VLOOKUP(B464,[1]Rådata!$O$2:$Q$697,2,)</f>
        <v>NOK</v>
      </c>
      <c r="F464">
        <v>0.25406500579988811</v>
      </c>
      <c r="G464">
        <v>4.0824499235981505E-2</v>
      </c>
      <c r="H464">
        <v>0.83662720844576621</v>
      </c>
      <c r="I464">
        <v>2.1060396593517767</v>
      </c>
      <c r="J464" t="s">
        <v>84</v>
      </c>
      <c r="K464">
        <v>13.543130805520935</v>
      </c>
      <c r="L464">
        <v>16.563227013976935</v>
      </c>
      <c r="M464">
        <v>3.5835189384561099</v>
      </c>
      <c r="N464">
        <f t="shared" si="15"/>
        <v>2.3978952727983707</v>
      </c>
      <c r="O464" t="s">
        <v>258</v>
      </c>
      <c r="P464">
        <v>16.563227013976935</v>
      </c>
      <c r="Q464">
        <v>8.2990371816130661</v>
      </c>
      <c r="R464">
        <v>7.0299729117063858</v>
      </c>
      <c r="S464">
        <v>7.897296472595885</v>
      </c>
      <c r="T464">
        <v>0.6691542288557214</v>
      </c>
      <c r="U464">
        <v>0.28109452736318408</v>
      </c>
      <c r="V464">
        <v>4.975124378109453E-2</v>
      </c>
    </row>
    <row r="465" spans="1:22" x14ac:dyDescent="0.25">
      <c r="A465">
        <v>2017</v>
      </c>
      <c r="B465" t="s">
        <v>229</v>
      </c>
      <c r="C465">
        <f t="shared" si="14"/>
        <v>10</v>
      </c>
      <c r="D465">
        <f>+VLOOKUP(B465,[1]Rådata!$O$2:$R$697,3,)</f>
        <v>2007</v>
      </c>
      <c r="E465" t="str">
        <f>+VLOOKUP(B465,[1]Rådata!$O$2:$Q$697,2,)</f>
        <v>NOK</v>
      </c>
      <c r="F465">
        <v>0.27675207322981693</v>
      </c>
      <c r="G465">
        <v>4.4898610489692098E-2</v>
      </c>
      <c r="H465">
        <v>0.82593058448960344</v>
      </c>
      <c r="I465">
        <v>1.6559717956075282</v>
      </c>
      <c r="J465" t="s">
        <v>84</v>
      </c>
      <c r="K465">
        <v>13.476321835032817</v>
      </c>
      <c r="L465">
        <v>16.388425719382322</v>
      </c>
      <c r="M465">
        <v>3.6635616461296463</v>
      </c>
      <c r="N465">
        <f t="shared" si="15"/>
        <v>2.3025850929940459</v>
      </c>
      <c r="O465" t="s">
        <v>258</v>
      </c>
      <c r="P465">
        <v>16.388425719382322</v>
      </c>
      <c r="Q465">
        <v>8.2506200821746916</v>
      </c>
      <c r="R465">
        <v>6.956545443151569</v>
      </c>
      <c r="S465">
        <v>7.8555446779156632</v>
      </c>
      <c r="T465">
        <v>0.67362924281984338</v>
      </c>
      <c r="U465">
        <v>0.27415143603133157</v>
      </c>
      <c r="V465">
        <v>5.2219321148825062E-2</v>
      </c>
    </row>
    <row r="466" spans="1:22" x14ac:dyDescent="0.25">
      <c r="A466">
        <v>2016</v>
      </c>
      <c r="B466" t="s">
        <v>229</v>
      </c>
      <c r="C466">
        <f t="shared" si="14"/>
        <v>9</v>
      </c>
      <c r="D466">
        <f>+VLOOKUP(B466,[1]Rådata!$O$2:$R$697,3,)</f>
        <v>2007</v>
      </c>
      <c r="E466" t="str">
        <f>+VLOOKUP(B466,[1]Rådata!$O$2:$Q$697,2,)</f>
        <v>NOK</v>
      </c>
      <c r="F466">
        <v>0.26912701878888534</v>
      </c>
      <c r="G466">
        <v>4.1285129985786768E-2</v>
      </c>
      <c r="H466">
        <v>0.80859445944473374</v>
      </c>
      <c r="I466">
        <v>1.5037445287868048</v>
      </c>
      <c r="J466" t="s">
        <v>84</v>
      </c>
      <c r="K466">
        <v>13.401097536414687</v>
      </c>
      <c r="L466">
        <v>16.375892655199603</v>
      </c>
      <c r="M466">
        <v>3.5263605246161616</v>
      </c>
      <c r="N466">
        <f t="shared" si="15"/>
        <v>2.1972245773362196</v>
      </c>
      <c r="O466" t="s">
        <v>258</v>
      </c>
      <c r="P466">
        <v>16.375892655199603</v>
      </c>
      <c r="Q466">
        <v>8.1403155401599854</v>
      </c>
      <c r="R466">
        <v>6.4614681763537174</v>
      </c>
      <c r="S466">
        <v>7.8747391251718106</v>
      </c>
      <c r="T466">
        <v>0.76676384839650147</v>
      </c>
      <c r="U466">
        <v>0.18658892128279883</v>
      </c>
      <c r="V466">
        <v>4.6647230320699708E-2</v>
      </c>
    </row>
    <row r="467" spans="1:22" x14ac:dyDescent="0.25">
      <c r="A467">
        <v>2019</v>
      </c>
      <c r="B467" t="s">
        <v>229</v>
      </c>
      <c r="C467">
        <f t="shared" si="14"/>
        <v>12</v>
      </c>
      <c r="D467">
        <f>+VLOOKUP(B467,[1]Rådata!$O$2:$R$697,3,)</f>
        <v>2007</v>
      </c>
      <c r="E467" t="str">
        <f>+VLOOKUP(B467,[1]Rådata!$O$2:$Q$697,2,)</f>
        <v>NOK</v>
      </c>
      <c r="F467">
        <v>0.24269623323426848</v>
      </c>
      <c r="G467">
        <v>4.5148477759246075E-2</v>
      </c>
      <c r="H467">
        <v>0.82494018308723094</v>
      </c>
      <c r="I467">
        <v>1.8092905429777713</v>
      </c>
      <c r="J467" t="s">
        <v>84</v>
      </c>
      <c r="K467">
        <v>13.772958943513478</v>
      </c>
      <c r="L467">
        <v>16.678313257764433</v>
      </c>
      <c r="M467">
        <v>3.8501476017100584</v>
      </c>
      <c r="N467">
        <f t="shared" si="15"/>
        <v>2.4849066497880004</v>
      </c>
      <c r="O467" t="s">
        <v>258</v>
      </c>
      <c r="P467">
        <v>16.678313257764433</v>
      </c>
      <c r="Q467">
        <v>8.0359263698917918</v>
      </c>
      <c r="R467">
        <v>4.0943445622221004</v>
      </c>
      <c r="S467">
        <v>7.9337968748154113</v>
      </c>
      <c r="T467">
        <v>0.90291262135922334</v>
      </c>
      <c r="U467">
        <v>1.9417475728155338E-2</v>
      </c>
      <c r="V467">
        <v>7.7669902912621352E-2</v>
      </c>
    </row>
    <row r="468" spans="1:22" x14ac:dyDescent="0.25">
      <c r="A468">
        <v>2020</v>
      </c>
      <c r="B468" t="s">
        <v>229</v>
      </c>
      <c r="C468">
        <f t="shared" si="14"/>
        <v>13</v>
      </c>
      <c r="D468">
        <f>+VLOOKUP(B468,[1]Rådata!$O$2:$R$697,3,)</f>
        <v>2007</v>
      </c>
      <c r="E468" t="str">
        <f>+VLOOKUP(B468,[1]Rådata!$O$2:$Q$697,2,)</f>
        <v>NOK</v>
      </c>
      <c r="F468">
        <v>0.223776815124931</v>
      </c>
      <c r="G468">
        <v>4.0622589077110978E-2</v>
      </c>
      <c r="H468">
        <v>0.80688491923879802</v>
      </c>
      <c r="I468">
        <v>1.4721568989015594</v>
      </c>
      <c r="J468" t="s">
        <v>84</v>
      </c>
      <c r="K468">
        <v>13.795927046660433</v>
      </c>
      <c r="L468">
        <v>16.78478380849317</v>
      </c>
      <c r="M468">
        <v>3.9512437185814275</v>
      </c>
      <c r="N468">
        <f t="shared" si="15"/>
        <v>2.5649493574615367</v>
      </c>
      <c r="O468" t="s">
        <v>258</v>
      </c>
      <c r="P468">
        <v>13.828114459635637</v>
      </c>
      <c r="Q468">
        <v>7.8547652269358359</v>
      </c>
      <c r="R468">
        <v>0</v>
      </c>
      <c r="S468">
        <v>7.7275522028403865</v>
      </c>
      <c r="T468">
        <v>0.88054607508532423</v>
      </c>
      <c r="U468">
        <v>0</v>
      </c>
      <c r="V468">
        <v>0.11945392491467577</v>
      </c>
    </row>
    <row r="469" spans="1:22" x14ac:dyDescent="0.25">
      <c r="A469">
        <v>2022</v>
      </c>
      <c r="B469" t="s">
        <v>145</v>
      </c>
      <c r="C469">
        <f t="shared" si="14"/>
        <v>31</v>
      </c>
      <c r="D469">
        <f>+VLOOKUP(B469,[1]Rådata!$O$2:$R$697,3,)</f>
        <v>1991</v>
      </c>
      <c r="E469" t="str">
        <f>+VLOOKUP(B469,[1]Rådata!$O$2:$Q$697,2,)</f>
        <v>USD</v>
      </c>
      <c r="F469">
        <v>0.43053106016068976</v>
      </c>
      <c r="G469">
        <v>0.11247632212153791</v>
      </c>
      <c r="H469">
        <v>0.2662707550599927</v>
      </c>
      <c r="I469">
        <v>1.3991769547325104</v>
      </c>
      <c r="J469" t="s">
        <v>72</v>
      </c>
      <c r="K469">
        <v>13.623259870092435</v>
      </c>
      <c r="L469">
        <v>14.485030807893063</v>
      </c>
      <c r="M469">
        <v>6.8023947633243109</v>
      </c>
      <c r="N469">
        <f t="shared" si="15"/>
        <v>3.4339872044851463</v>
      </c>
      <c r="O469" t="s">
        <v>259</v>
      </c>
      <c r="P469">
        <v>16.778232009576769</v>
      </c>
      <c r="Q469">
        <v>9.2917108439343057</v>
      </c>
      <c r="R469">
        <v>8.116247097166724</v>
      </c>
      <c r="S469">
        <v>8.6475712424810549</v>
      </c>
      <c r="T469">
        <v>0.52511415525114158</v>
      </c>
      <c r="U469">
        <v>0.30867579908675796</v>
      </c>
      <c r="V469">
        <v>0.16621004566210046</v>
      </c>
    </row>
    <row r="470" spans="1:22" x14ac:dyDescent="0.25">
      <c r="A470">
        <v>2015</v>
      </c>
      <c r="B470" t="s">
        <v>145</v>
      </c>
      <c r="C470">
        <f t="shared" si="14"/>
        <v>24</v>
      </c>
      <c r="D470">
        <f>+VLOOKUP(B470,[1]Rådata!$O$2:$R$697,3,)</f>
        <v>1991</v>
      </c>
      <c r="E470" t="str">
        <f>+VLOOKUP(B470,[1]Rådata!$O$2:$Q$697,2,)</f>
        <v>USD</v>
      </c>
      <c r="F470">
        <v>1.9334563093530096E-2</v>
      </c>
      <c r="G470">
        <v>9.7114031776534791E-3</v>
      </c>
      <c r="H470">
        <v>2.9420937727414494E-2</v>
      </c>
      <c r="I470">
        <v>0.75145180023228808</v>
      </c>
      <c r="J470" t="s">
        <v>72</v>
      </c>
      <c r="K470">
        <v>13.776665774140707</v>
      </c>
      <c r="L470">
        <v>14.88507158223838</v>
      </c>
      <c r="M470">
        <v>7.6746174973643626</v>
      </c>
      <c r="N470">
        <f t="shared" si="15"/>
        <v>3.1780538303479458</v>
      </c>
      <c r="O470" t="s">
        <v>259</v>
      </c>
      <c r="P470">
        <v>17.059664200157147</v>
      </c>
      <c r="Q470">
        <v>9.273794361471861</v>
      </c>
      <c r="R470">
        <v>0</v>
      </c>
      <c r="S470">
        <v>8.6453921217013701</v>
      </c>
      <c r="T470">
        <v>0.53344343517753923</v>
      </c>
      <c r="U470">
        <v>0</v>
      </c>
      <c r="V470">
        <v>0.46655656482246083</v>
      </c>
    </row>
    <row r="471" spans="1:22" x14ac:dyDescent="0.25">
      <c r="A471">
        <v>2016</v>
      </c>
      <c r="B471" t="s">
        <v>145</v>
      </c>
      <c r="C471">
        <f t="shared" si="14"/>
        <v>25</v>
      </c>
      <c r="D471">
        <f>+VLOOKUP(B471,[1]Rådata!$O$2:$R$697,3,)</f>
        <v>1991</v>
      </c>
      <c r="E471" t="str">
        <f>+VLOOKUP(B471,[1]Rådata!$O$2:$Q$697,2,)</f>
        <v>USD</v>
      </c>
      <c r="F471">
        <v>-8.746505811387377E-2</v>
      </c>
      <c r="G471">
        <v>-4.2208022719204832E-2</v>
      </c>
      <c r="H471">
        <v>-0.15556718566008113</v>
      </c>
      <c r="I471">
        <v>0.83272031778725908</v>
      </c>
      <c r="J471" t="s">
        <v>72</v>
      </c>
      <c r="K471">
        <v>13.546715661230975</v>
      </c>
      <c r="L471">
        <v>14.851183046858509</v>
      </c>
      <c r="M471">
        <v>7.5071410797276084</v>
      </c>
      <c r="N471">
        <f t="shared" si="15"/>
        <v>3.2188758248682006</v>
      </c>
      <c r="O471" t="s">
        <v>259</v>
      </c>
      <c r="P471">
        <v>17.008233567865329</v>
      </c>
      <c r="Q471">
        <v>9.1610246577294987</v>
      </c>
      <c r="R471">
        <v>0</v>
      </c>
      <c r="S471">
        <v>8.581919544912207</v>
      </c>
      <c r="T471">
        <v>0.56039963669391457</v>
      </c>
      <c r="U471">
        <v>0</v>
      </c>
      <c r="V471">
        <v>0.43960036330608543</v>
      </c>
    </row>
    <row r="472" spans="1:22" x14ac:dyDescent="0.25">
      <c r="A472">
        <v>2019</v>
      </c>
      <c r="B472" t="s">
        <v>145</v>
      </c>
      <c r="C472">
        <f t="shared" si="14"/>
        <v>28</v>
      </c>
      <c r="D472">
        <f>+VLOOKUP(B472,[1]Rådata!$O$2:$R$697,3,)</f>
        <v>1991</v>
      </c>
      <c r="E472" t="str">
        <f>+VLOOKUP(B472,[1]Rådata!$O$2:$Q$697,2,)</f>
        <v>USD</v>
      </c>
      <c r="F472">
        <v>0.44875215821692038</v>
      </c>
      <c r="G472">
        <v>0.12421253855845679</v>
      </c>
      <c r="H472">
        <v>0.30715513536742584</v>
      </c>
      <c r="I472">
        <v>1.2434468686234501</v>
      </c>
      <c r="J472" t="s">
        <v>72</v>
      </c>
      <c r="K472">
        <v>13.743799710410274</v>
      </c>
      <c r="L472">
        <v>14.649158538311786</v>
      </c>
      <c r="M472">
        <v>7.1356873470281439</v>
      </c>
      <c r="N472">
        <f t="shared" si="15"/>
        <v>3.3322045101752038</v>
      </c>
      <c r="O472" t="s">
        <v>259</v>
      </c>
      <c r="P472">
        <v>16.825908262458618</v>
      </c>
      <c r="Q472">
        <v>9.0194330063852561</v>
      </c>
      <c r="R472">
        <v>7.4599534528848226</v>
      </c>
      <c r="S472">
        <v>8.4571455631070283</v>
      </c>
      <c r="T472">
        <v>0.56990394877267869</v>
      </c>
      <c r="U472">
        <v>0.21024546424759871</v>
      </c>
      <c r="V472">
        <v>0.21985058697972251</v>
      </c>
    </row>
    <row r="473" spans="1:22" x14ac:dyDescent="0.25">
      <c r="A473">
        <v>2017</v>
      </c>
      <c r="B473" t="s">
        <v>145</v>
      </c>
      <c r="C473">
        <f t="shared" si="14"/>
        <v>26</v>
      </c>
      <c r="D473">
        <f>+VLOOKUP(B473,[1]Rådata!$O$2:$R$697,3,)</f>
        <v>1991</v>
      </c>
      <c r="E473" t="str">
        <f>+VLOOKUP(B473,[1]Rådata!$O$2:$Q$697,2,)</f>
        <v>USD</v>
      </c>
      <c r="F473">
        <v>-0.2053439454235361</v>
      </c>
      <c r="G473">
        <v>-7.2740454325761233E-2</v>
      </c>
      <c r="H473">
        <v>-0.21530758226037197</v>
      </c>
      <c r="I473">
        <v>1.2914155770324047</v>
      </c>
      <c r="J473" t="s">
        <v>72</v>
      </c>
      <c r="K473">
        <v>13.639727578009902</v>
      </c>
      <c r="L473">
        <v>14.724897513521634</v>
      </c>
      <c r="M473">
        <v>7.44716835960004</v>
      </c>
      <c r="N473">
        <f t="shared" si="15"/>
        <v>3.2580965380214821</v>
      </c>
      <c r="O473" t="s">
        <v>259</v>
      </c>
      <c r="P473">
        <v>16.834031343678962</v>
      </c>
      <c r="Q473">
        <v>8.9771082391276202</v>
      </c>
      <c r="R473">
        <v>0</v>
      </c>
      <c r="S473">
        <v>8.40808307701327</v>
      </c>
      <c r="T473">
        <v>0.56607700312174813</v>
      </c>
      <c r="U473">
        <v>0</v>
      </c>
      <c r="V473">
        <v>0.43392299687825181</v>
      </c>
    </row>
    <row r="474" spans="1:22" x14ac:dyDescent="0.25">
      <c r="A474">
        <v>2018</v>
      </c>
      <c r="B474" t="s">
        <v>145</v>
      </c>
      <c r="C474">
        <f t="shared" si="14"/>
        <v>27</v>
      </c>
      <c r="D474">
        <f>+VLOOKUP(B474,[1]Rådata!$O$2:$R$697,3,)</f>
        <v>1991</v>
      </c>
      <c r="E474" t="str">
        <f>+VLOOKUP(B474,[1]Rådata!$O$2:$Q$697,2,)</f>
        <v>USD</v>
      </c>
      <c r="F474">
        <v>0.29758935993349961</v>
      </c>
      <c r="G474">
        <v>9.0070446159007042E-2</v>
      </c>
      <c r="H474">
        <v>0.24568226009378935</v>
      </c>
      <c r="I474">
        <v>1.6136048766971463</v>
      </c>
      <c r="J474" t="s">
        <v>72</v>
      </c>
      <c r="K474">
        <v>13.681178845168983</v>
      </c>
      <c r="L474">
        <v>14.684625821345998</v>
      </c>
      <c r="M474">
        <v>7.1372784372603855</v>
      </c>
      <c r="N474">
        <f t="shared" si="15"/>
        <v>3.2958368660043291</v>
      </c>
      <c r="O474" t="s">
        <v>259</v>
      </c>
      <c r="P474">
        <v>16.846925334890919</v>
      </c>
      <c r="Q474">
        <v>8.8813126679301817</v>
      </c>
      <c r="R474">
        <v>0</v>
      </c>
      <c r="S474">
        <v>8.3848757816162891</v>
      </c>
      <c r="T474">
        <v>0.60869565217391308</v>
      </c>
      <c r="U474">
        <v>0</v>
      </c>
      <c r="V474">
        <v>0.39130434782608697</v>
      </c>
    </row>
    <row r="475" spans="1:22" x14ac:dyDescent="0.25">
      <c r="A475">
        <v>2021</v>
      </c>
      <c r="B475" t="s">
        <v>145</v>
      </c>
      <c r="C475">
        <f t="shared" si="14"/>
        <v>30</v>
      </c>
      <c r="D475">
        <f>+VLOOKUP(B475,[1]Rådata!$O$2:$R$697,3,)</f>
        <v>1991</v>
      </c>
      <c r="E475" t="str">
        <f>+VLOOKUP(B475,[1]Rådata!$O$2:$Q$697,2,)</f>
        <v>USD</v>
      </c>
      <c r="F475">
        <v>0.71154630762953897</v>
      </c>
      <c r="G475">
        <v>9.7278000892458735E-2</v>
      </c>
      <c r="H475">
        <v>0.24992834623101179</v>
      </c>
      <c r="I475">
        <v>4.294165646674827</v>
      </c>
      <c r="J475" t="s">
        <v>72</v>
      </c>
      <c r="K475">
        <v>13.455687807734812</v>
      </c>
      <c r="L475">
        <v>14.399289201468854</v>
      </c>
      <c r="M475">
        <v>6.7322107064672059</v>
      </c>
      <c r="N475">
        <f t="shared" si="15"/>
        <v>3.4011973816621555</v>
      </c>
      <c r="O475" t="s">
        <v>259</v>
      </c>
      <c r="P475">
        <v>16.578157438464853</v>
      </c>
      <c r="Q475">
        <v>8.8697105144145638</v>
      </c>
      <c r="R475">
        <v>0</v>
      </c>
      <c r="S475">
        <v>8.5956005195083272</v>
      </c>
      <c r="T475">
        <v>0.76024844720496898</v>
      </c>
      <c r="U475">
        <v>0</v>
      </c>
      <c r="V475">
        <v>0.23975155279503108</v>
      </c>
    </row>
    <row r="476" spans="1:22" x14ac:dyDescent="0.25">
      <c r="A476">
        <v>2020</v>
      </c>
      <c r="B476" t="s">
        <v>145</v>
      </c>
      <c r="C476">
        <f t="shared" si="14"/>
        <v>29</v>
      </c>
      <c r="D476">
        <f>+VLOOKUP(B476,[1]Rådata!$O$2:$R$697,3,)</f>
        <v>1991</v>
      </c>
      <c r="E476" t="str">
        <f>+VLOOKUP(B476,[1]Rådata!$O$2:$Q$697,2,)</f>
        <v>USD</v>
      </c>
      <c r="F476">
        <v>0.1410191725529768</v>
      </c>
      <c r="G476">
        <v>2.6697869901614286E-2</v>
      </c>
      <c r="H476">
        <v>0.11813186813186813</v>
      </c>
      <c r="I476">
        <v>0.2989404641775984</v>
      </c>
      <c r="J476" t="s">
        <v>72</v>
      </c>
      <c r="K476">
        <v>13.067273411086369</v>
      </c>
      <c r="L476">
        <v>14.554491154867392</v>
      </c>
      <c r="M476">
        <v>6.7592552706636928</v>
      </c>
      <c r="N476">
        <f t="shared" si="15"/>
        <v>3.3672958299864741</v>
      </c>
      <c r="O476" t="s">
        <v>259</v>
      </c>
      <c r="P476">
        <v>16.6989593797643</v>
      </c>
      <c r="Q476">
        <v>8.7538174680642893</v>
      </c>
      <c r="R476">
        <v>6.9066421596946643</v>
      </c>
      <c r="S476">
        <v>8.2843527771231642</v>
      </c>
      <c r="T476">
        <v>0.6253369272237197</v>
      </c>
      <c r="U476">
        <v>0.15768194070080865</v>
      </c>
      <c r="V476">
        <v>0.21698113207547173</v>
      </c>
    </row>
    <row r="477" spans="1:22" x14ac:dyDescent="0.25">
      <c r="A477">
        <v>2022</v>
      </c>
      <c r="B477" t="s">
        <v>127</v>
      </c>
      <c r="C477">
        <f t="shared" si="14"/>
        <v>29</v>
      </c>
      <c r="D477">
        <f>+VLOOKUP(B477,[1]Rådata!$O$2:$R$697,3,)</f>
        <v>1993</v>
      </c>
      <c r="E477" t="str">
        <f>+VLOOKUP(B477,[1]Rådata!$O$2:$Q$697,2,)</f>
        <v>NOK</v>
      </c>
      <c r="F477">
        <v>-0.10589692111865806</v>
      </c>
      <c r="G477">
        <v>-6.8149767604869876E-2</v>
      </c>
      <c r="H477">
        <v>-0.12464515735172919</v>
      </c>
      <c r="I477">
        <v>4.593577721926035E-2</v>
      </c>
      <c r="J477" t="s">
        <v>129</v>
      </c>
      <c r="K477">
        <v>12.881900712319652</v>
      </c>
      <c r="L477">
        <v>13.485663923485006</v>
      </c>
      <c r="M477">
        <v>4.4659081186545837</v>
      </c>
      <c r="N477">
        <f t="shared" si="15"/>
        <v>3.3672958299864741</v>
      </c>
      <c r="O477" t="s">
        <v>261</v>
      </c>
      <c r="P477">
        <v>13.485663923485006</v>
      </c>
      <c r="Q477">
        <v>9.496270911389157</v>
      </c>
      <c r="R477">
        <v>8.7094650790633601</v>
      </c>
      <c r="S477">
        <v>8.7011800275292526</v>
      </c>
      <c r="T477">
        <v>0.45154019534184825</v>
      </c>
      <c r="U477">
        <v>0.4552967693463561</v>
      </c>
      <c r="V477">
        <v>9.3163035311795636E-2</v>
      </c>
    </row>
    <row r="478" spans="1:22" x14ac:dyDescent="0.25">
      <c r="A478">
        <v>2021</v>
      </c>
      <c r="B478" t="s">
        <v>127</v>
      </c>
      <c r="C478">
        <f t="shared" si="14"/>
        <v>28</v>
      </c>
      <c r="D478">
        <f>+VLOOKUP(B478,[1]Rådata!$O$2:$R$697,3,)</f>
        <v>1993</v>
      </c>
      <c r="E478" t="str">
        <f>+VLOOKUP(B478,[1]Rådata!$O$2:$Q$697,2,)</f>
        <v>NOK</v>
      </c>
      <c r="F478">
        <v>-1.1590961994138864E-2</v>
      </c>
      <c r="G478">
        <v>-7.3779709440155604E-3</v>
      </c>
      <c r="H478">
        <v>-1.6159094691296387E-2</v>
      </c>
      <c r="I478">
        <v>7.2245554907855239E-2</v>
      </c>
      <c r="J478" t="s">
        <v>129</v>
      </c>
      <c r="K478">
        <v>12.795358186556028</v>
      </c>
      <c r="L478">
        <v>13.579342555527312</v>
      </c>
      <c r="M478">
        <v>4.5747109785033828</v>
      </c>
      <c r="N478">
        <f t="shared" si="15"/>
        <v>3.3322045101752038</v>
      </c>
      <c r="O478" t="s">
        <v>261</v>
      </c>
      <c r="P478">
        <v>13.579342555527312</v>
      </c>
      <c r="Q478">
        <v>9.1901376646586641</v>
      </c>
      <c r="R478">
        <v>8.4073783254090309</v>
      </c>
      <c r="S478">
        <v>8.4680029472254663</v>
      </c>
      <c r="T478">
        <v>0.48571428571428571</v>
      </c>
      <c r="U478">
        <v>0.45714285714285713</v>
      </c>
      <c r="V478">
        <v>5.7142857142857141E-2</v>
      </c>
    </row>
    <row r="479" spans="1:22" x14ac:dyDescent="0.25">
      <c r="A479">
        <v>2018</v>
      </c>
      <c r="B479" t="s">
        <v>127</v>
      </c>
      <c r="C479">
        <f t="shared" si="14"/>
        <v>25</v>
      </c>
      <c r="D479">
        <f>+VLOOKUP(B479,[1]Rådata!$O$2:$R$697,3,)</f>
        <v>1993</v>
      </c>
      <c r="E479" t="str">
        <f>+VLOOKUP(B479,[1]Rådata!$O$2:$Q$697,2,)</f>
        <v>NOK</v>
      </c>
      <c r="F479">
        <v>-0.134414943688968</v>
      </c>
      <c r="G479">
        <v>-0.10252340005882454</v>
      </c>
      <c r="H479">
        <v>-0.13058784639964741</v>
      </c>
      <c r="I479">
        <v>5.6707987887173787E-6</v>
      </c>
      <c r="J479" t="s">
        <v>129</v>
      </c>
      <c r="K479">
        <v>12.109066027588023</v>
      </c>
      <c r="L479">
        <v>12.351021114592632</v>
      </c>
      <c r="M479">
        <v>4.2626798770413155</v>
      </c>
      <c r="N479">
        <f t="shared" si="15"/>
        <v>3.2188758248682006</v>
      </c>
      <c r="O479" t="s">
        <v>261</v>
      </c>
      <c r="P479">
        <v>12.351021114592632</v>
      </c>
      <c r="Q479">
        <v>8.6015343398499891</v>
      </c>
      <c r="R479">
        <v>7.0299729117063858</v>
      </c>
      <c r="S479">
        <v>8.1605182474775049</v>
      </c>
      <c r="T479">
        <v>0.64338235294117652</v>
      </c>
      <c r="U479">
        <v>0.20772058823529413</v>
      </c>
      <c r="V479">
        <v>0.14889705882352941</v>
      </c>
    </row>
    <row r="480" spans="1:22" x14ac:dyDescent="0.25">
      <c r="A480">
        <v>2020</v>
      </c>
      <c r="B480" t="s">
        <v>127</v>
      </c>
      <c r="C480">
        <f t="shared" si="14"/>
        <v>27</v>
      </c>
      <c r="D480">
        <f>+VLOOKUP(B480,[1]Rådata!$O$2:$R$697,3,)</f>
        <v>1993</v>
      </c>
      <c r="E480" t="str">
        <f>+VLOOKUP(B480,[1]Rådata!$O$2:$Q$697,2,)</f>
        <v>NOK</v>
      </c>
      <c r="F480">
        <v>-4.5665299567828832E-2</v>
      </c>
      <c r="G480">
        <v>-2.9900250886866389E-2</v>
      </c>
      <c r="H480">
        <v>-9.04702864138614E-2</v>
      </c>
      <c r="I480">
        <v>8.14493084474113E-2</v>
      </c>
      <c r="J480" t="s">
        <v>129</v>
      </c>
      <c r="K480">
        <v>12.454813765691954</v>
      </c>
      <c r="L480">
        <v>13.561968364341558</v>
      </c>
      <c r="M480">
        <v>4.4659081186545837</v>
      </c>
      <c r="N480">
        <f t="shared" si="15"/>
        <v>3.2958368660043291</v>
      </c>
      <c r="O480" t="s">
        <v>261</v>
      </c>
      <c r="P480">
        <v>13.561968364341558</v>
      </c>
      <c r="Q480">
        <v>8.596004371840527</v>
      </c>
      <c r="R480">
        <v>7.2152399787300974</v>
      </c>
      <c r="S480">
        <v>8.1969879272588972</v>
      </c>
      <c r="T480">
        <v>0.67097966728280967</v>
      </c>
      <c r="U480">
        <v>0.25138632162661739</v>
      </c>
      <c r="V480">
        <v>7.763401109057301E-2</v>
      </c>
    </row>
    <row r="481" spans="1:22" x14ac:dyDescent="0.25">
      <c r="A481">
        <v>2019</v>
      </c>
      <c r="B481" t="s">
        <v>127</v>
      </c>
      <c r="C481">
        <f t="shared" si="14"/>
        <v>26</v>
      </c>
      <c r="D481">
        <f>+VLOOKUP(B481,[1]Rådata!$O$2:$R$697,3,)</f>
        <v>1993</v>
      </c>
      <c r="E481" t="str">
        <f>+VLOOKUP(B481,[1]Rådata!$O$2:$Q$697,2,)</f>
        <v>NOK</v>
      </c>
      <c r="F481">
        <v>0.20488518145644566</v>
      </c>
      <c r="G481">
        <v>0.16606437874972801</v>
      </c>
      <c r="H481">
        <v>0.15178863174643767</v>
      </c>
      <c r="I481">
        <v>3.3309362864950384E-2</v>
      </c>
      <c r="J481" t="s">
        <v>129</v>
      </c>
      <c r="K481">
        <v>12.548086641057722</v>
      </c>
      <c r="L481">
        <v>12.458200076568092</v>
      </c>
      <c r="M481">
        <v>4.2046926193909657</v>
      </c>
      <c r="N481">
        <f t="shared" si="15"/>
        <v>3.2580965380214821</v>
      </c>
      <c r="O481" t="s">
        <v>261</v>
      </c>
      <c r="P481">
        <v>12.458200076568092</v>
      </c>
      <c r="Q481">
        <v>8.596004371840527</v>
      </c>
      <c r="R481">
        <v>7.2654297232539529</v>
      </c>
      <c r="S481">
        <v>8.2214789472671921</v>
      </c>
      <c r="T481">
        <v>0.68761552680221816</v>
      </c>
      <c r="U481">
        <v>0.26432532347504623</v>
      </c>
      <c r="V481">
        <v>4.8059149722735672E-2</v>
      </c>
    </row>
    <row r="482" spans="1:22" x14ac:dyDescent="0.25">
      <c r="A482">
        <v>2016</v>
      </c>
      <c r="B482" t="s">
        <v>127</v>
      </c>
      <c r="C482">
        <f t="shared" si="14"/>
        <v>23</v>
      </c>
      <c r="D482">
        <f>+VLOOKUP(B482,[1]Rådata!$O$2:$R$697,3,)</f>
        <v>1993</v>
      </c>
      <c r="E482" t="str">
        <f>+VLOOKUP(B482,[1]Rådata!$O$2:$Q$697,2,)</f>
        <v>NOK</v>
      </c>
      <c r="F482">
        <v>-6.2954715947654824E-2</v>
      </c>
      <c r="G482">
        <v>-5.5486949494666801E-2</v>
      </c>
      <c r="H482">
        <v>-0.11043188258475077</v>
      </c>
      <c r="I482">
        <v>3.9691517525789559E-6</v>
      </c>
      <c r="J482" t="s">
        <v>129</v>
      </c>
      <c r="K482">
        <v>11.874974940206409</v>
      </c>
      <c r="L482">
        <v>12.563225975024288</v>
      </c>
      <c r="M482">
        <v>3.912023005428146</v>
      </c>
      <c r="N482">
        <f t="shared" si="15"/>
        <v>3.1354942159291497</v>
      </c>
      <c r="O482" t="s">
        <v>261</v>
      </c>
      <c r="P482">
        <v>12.563225975024288</v>
      </c>
      <c r="Q482">
        <v>8.2160880986323157</v>
      </c>
      <c r="R482">
        <v>6.1737861039019366</v>
      </c>
      <c r="S482">
        <v>7.9337968748154113</v>
      </c>
      <c r="T482">
        <v>0.75405405405405401</v>
      </c>
      <c r="U482">
        <v>0.12972972972972974</v>
      </c>
      <c r="V482">
        <v>0.11621621621621622</v>
      </c>
    </row>
    <row r="483" spans="1:22" x14ac:dyDescent="0.25">
      <c r="A483">
        <v>2017</v>
      </c>
      <c r="B483" t="s">
        <v>127</v>
      </c>
      <c r="C483">
        <f t="shared" si="14"/>
        <v>24</v>
      </c>
      <c r="D483">
        <f>+VLOOKUP(B483,[1]Rådata!$O$2:$R$697,3,)</f>
        <v>1993</v>
      </c>
      <c r="E483" t="str">
        <f>+VLOOKUP(B483,[1]Rådata!$O$2:$Q$697,2,)</f>
        <v>NOK</v>
      </c>
      <c r="F483">
        <v>-0.20727714600146735</v>
      </c>
      <c r="G483">
        <v>-0.17180985104466381</v>
      </c>
      <c r="H483">
        <v>-0.29953416251963078</v>
      </c>
      <c r="I483">
        <v>4.5854732208363902E-6</v>
      </c>
      <c r="J483" t="s">
        <v>129</v>
      </c>
      <c r="K483">
        <v>11.924445538056746</v>
      </c>
      <c r="L483">
        <v>12.480285666184978</v>
      </c>
      <c r="M483">
        <v>4.0943445622221004</v>
      </c>
      <c r="N483">
        <f t="shared" si="15"/>
        <v>3.1780538303479458</v>
      </c>
      <c r="O483" t="s">
        <v>261</v>
      </c>
      <c r="P483">
        <v>12.480285666184978</v>
      </c>
      <c r="Q483">
        <v>8.1997389606307856</v>
      </c>
      <c r="R483">
        <v>6.3801225368997647</v>
      </c>
      <c r="S483">
        <v>7.8438486381524717</v>
      </c>
      <c r="T483">
        <v>0.7005494505494505</v>
      </c>
      <c r="U483">
        <v>0.16208791208791209</v>
      </c>
      <c r="V483">
        <v>0.13736263736263737</v>
      </c>
    </row>
    <row r="484" spans="1:22" x14ac:dyDescent="0.25">
      <c r="A484">
        <v>2015</v>
      </c>
      <c r="B484" t="s">
        <v>127</v>
      </c>
      <c r="C484">
        <f t="shared" si="14"/>
        <v>22</v>
      </c>
      <c r="D484">
        <f>+VLOOKUP(B484,[1]Rådata!$O$2:$R$697,3,)</f>
        <v>1993</v>
      </c>
      <c r="E484" t="str">
        <f>+VLOOKUP(B484,[1]Rådata!$O$2:$Q$697,2,)</f>
        <v>NOK</v>
      </c>
      <c r="F484">
        <v>-0.1046653337141769</v>
      </c>
      <c r="G484">
        <v>-8.863249723854906E-2</v>
      </c>
      <c r="H484">
        <v>-0.16320137770288826</v>
      </c>
      <c r="I484">
        <v>4.7605446063029615E-6</v>
      </c>
      <c r="J484" t="s">
        <v>129</v>
      </c>
      <c r="K484">
        <v>11.810931560819657</v>
      </c>
      <c r="L484">
        <v>12.421417868771309</v>
      </c>
      <c r="M484">
        <v>3.8918202981106265</v>
      </c>
      <c r="N484">
        <f t="shared" si="15"/>
        <v>3.0910424533583161</v>
      </c>
      <c r="O484" t="s">
        <v>261</v>
      </c>
      <c r="P484">
        <v>12.421417868771309</v>
      </c>
      <c r="Q484">
        <v>8.1315307106042525</v>
      </c>
      <c r="R484">
        <v>6.3969296552161463</v>
      </c>
      <c r="S484">
        <v>7.77485576666552</v>
      </c>
      <c r="T484">
        <v>0.7</v>
      </c>
      <c r="U484">
        <v>0.17647058823529413</v>
      </c>
      <c r="V484">
        <v>0.12352941176470589</v>
      </c>
    </row>
    <row r="485" spans="1:22" x14ac:dyDescent="0.25">
      <c r="A485">
        <v>2021</v>
      </c>
      <c r="B485" t="s">
        <v>209</v>
      </c>
      <c r="C485">
        <f t="shared" si="14"/>
        <v>13</v>
      </c>
      <c r="D485">
        <f>+VLOOKUP(B485,[1]Rådata!$O$2:$R$697,3,)</f>
        <v>2008</v>
      </c>
      <c r="E485" t="str">
        <f>+VLOOKUP(B485,[1]Rådata!$O$2:$Q$697,2,)</f>
        <v>NOK</v>
      </c>
      <c r="F485">
        <v>6.9069129489329292E-2</v>
      </c>
      <c r="G485">
        <v>4.0301455343204513E-2</v>
      </c>
      <c r="H485">
        <v>7.5147069328239391E-2</v>
      </c>
      <c r="I485">
        <v>0.23603053572534788</v>
      </c>
      <c r="J485" t="s">
        <v>110</v>
      </c>
      <c r="K485">
        <v>15.06019296649491</v>
      </c>
      <c r="L485">
        <v>15.683252503270056</v>
      </c>
      <c r="M485">
        <v>7.1762545320171442</v>
      </c>
      <c r="N485">
        <f t="shared" si="15"/>
        <v>2.5649493574615367</v>
      </c>
      <c r="O485" t="s">
        <v>258</v>
      </c>
      <c r="P485">
        <v>15.683252503270056</v>
      </c>
      <c r="Q485">
        <v>8.6015343398499891</v>
      </c>
      <c r="R485">
        <v>6.9077552789821368</v>
      </c>
      <c r="S485">
        <v>8.1373958300566507</v>
      </c>
      <c r="T485">
        <v>0.62867647058823528</v>
      </c>
      <c r="U485">
        <v>0.18382352941176472</v>
      </c>
      <c r="V485">
        <v>0.1875</v>
      </c>
    </row>
    <row r="486" spans="1:22" x14ac:dyDescent="0.25">
      <c r="A486">
        <v>2019</v>
      </c>
      <c r="B486" t="s">
        <v>209</v>
      </c>
      <c r="C486">
        <f t="shared" si="14"/>
        <v>11</v>
      </c>
      <c r="D486">
        <f>+VLOOKUP(B486,[1]Rådata!$O$2:$R$697,3,)</f>
        <v>2008</v>
      </c>
      <c r="E486" t="str">
        <f>+VLOOKUP(B486,[1]Rådata!$O$2:$Q$697,2,)</f>
        <v>NOK</v>
      </c>
      <c r="F486">
        <v>3.3049464786243751E-2</v>
      </c>
      <c r="G486">
        <v>1.947064932686585E-2</v>
      </c>
      <c r="H486">
        <v>3.4491869953403552E-2</v>
      </c>
      <c r="I486">
        <v>0.22565852090321489</v>
      </c>
      <c r="J486" t="s">
        <v>110</v>
      </c>
      <c r="K486">
        <v>14.666801008772817</v>
      </c>
      <c r="L486">
        <v>15.238616482565424</v>
      </c>
      <c r="M486">
        <v>7.1308988302963465</v>
      </c>
      <c r="N486">
        <f t="shared" si="15"/>
        <v>2.3978952727983707</v>
      </c>
      <c r="O486" t="s">
        <v>258</v>
      </c>
      <c r="P486">
        <v>15.238616482565424</v>
      </c>
      <c r="Q486">
        <v>8.5486918584756086</v>
      </c>
      <c r="R486">
        <v>6.1092475827643655</v>
      </c>
      <c r="S486">
        <v>8.0677761957788903</v>
      </c>
      <c r="T486">
        <v>0.61821705426356588</v>
      </c>
      <c r="U486">
        <v>8.7209302325581398E-2</v>
      </c>
      <c r="V486">
        <v>0.29457364341085274</v>
      </c>
    </row>
    <row r="487" spans="1:22" x14ac:dyDescent="0.25">
      <c r="A487">
        <v>2020</v>
      </c>
      <c r="B487" t="s">
        <v>209</v>
      </c>
      <c r="C487">
        <f t="shared" si="14"/>
        <v>12</v>
      </c>
      <c r="D487">
        <f>+VLOOKUP(B487,[1]Rådata!$O$2:$R$697,3,)</f>
        <v>2008</v>
      </c>
      <c r="E487" t="str">
        <f>+VLOOKUP(B487,[1]Rådata!$O$2:$Q$697,2,)</f>
        <v>NOK</v>
      </c>
      <c r="F487">
        <v>4.6700921060634511E-2</v>
      </c>
      <c r="G487">
        <v>2.4705818370615605E-2</v>
      </c>
      <c r="H487">
        <v>4.3703216554263694E-2</v>
      </c>
      <c r="I487">
        <v>0.30124705474797103</v>
      </c>
      <c r="J487" t="s">
        <v>110</v>
      </c>
      <c r="K487">
        <v>14.988832590066396</v>
      </c>
      <c r="L487">
        <v>15.559215517362876</v>
      </c>
      <c r="M487">
        <v>7.0166096838942194</v>
      </c>
      <c r="N487">
        <f t="shared" si="15"/>
        <v>2.4849066497880004</v>
      </c>
      <c r="O487" t="s">
        <v>258</v>
      </c>
      <c r="P487">
        <v>15.559215517362876</v>
      </c>
      <c r="Q487">
        <v>8.5071428555627353</v>
      </c>
      <c r="R487">
        <v>6.1527326947041043</v>
      </c>
      <c r="S487">
        <v>8.237479288613633</v>
      </c>
      <c r="T487">
        <v>0.76363636363636367</v>
      </c>
      <c r="U487">
        <v>9.494949494949495E-2</v>
      </c>
      <c r="V487">
        <v>0.14141414141414141</v>
      </c>
    </row>
    <row r="488" spans="1:22" x14ac:dyDescent="0.25">
      <c r="A488">
        <v>2018</v>
      </c>
      <c r="B488" t="s">
        <v>209</v>
      </c>
      <c r="C488">
        <f t="shared" si="14"/>
        <v>10</v>
      </c>
      <c r="D488">
        <f>+VLOOKUP(B488,[1]Rådata!$O$2:$R$697,3,)</f>
        <v>2008</v>
      </c>
      <c r="E488" t="str">
        <f>+VLOOKUP(B488,[1]Rådata!$O$2:$Q$697,2,)</f>
        <v>NOK</v>
      </c>
      <c r="F488">
        <v>3.9754427562981386E-2</v>
      </c>
      <c r="G488">
        <v>2.7320813113200598E-2</v>
      </c>
      <c r="H488">
        <v>4.7190759238662831E-2</v>
      </c>
      <c r="I488">
        <v>0.13320697096022513</v>
      </c>
      <c r="J488" t="s">
        <v>110</v>
      </c>
      <c r="K488">
        <v>14.237436768976835</v>
      </c>
      <c r="L488">
        <v>14.783986066737336</v>
      </c>
      <c r="M488">
        <v>6.6174029779744776</v>
      </c>
      <c r="N488">
        <f t="shared" si="15"/>
        <v>2.3025850929940459</v>
      </c>
      <c r="O488" t="s">
        <v>258</v>
      </c>
      <c r="P488">
        <v>14.783986066737336</v>
      </c>
      <c r="Q488">
        <v>8.4949475824689173</v>
      </c>
      <c r="R488">
        <v>6.0637852086876078</v>
      </c>
      <c r="S488">
        <v>8.0130121103689156</v>
      </c>
      <c r="T488">
        <v>0.6175869120654397</v>
      </c>
      <c r="U488">
        <v>8.7934560327198361E-2</v>
      </c>
      <c r="V488">
        <v>0.29447852760736198</v>
      </c>
    </row>
    <row r="489" spans="1:22" x14ac:dyDescent="0.25">
      <c r="A489">
        <v>2016</v>
      </c>
      <c r="B489" t="s">
        <v>209</v>
      </c>
      <c r="C489">
        <f t="shared" si="14"/>
        <v>8</v>
      </c>
      <c r="D489">
        <f>+VLOOKUP(B489,[1]Rådata!$O$2:$R$697,3,)</f>
        <v>2008</v>
      </c>
      <c r="E489" t="str">
        <f>+VLOOKUP(B489,[1]Rådata!$O$2:$Q$697,2,)</f>
        <v>NOK</v>
      </c>
      <c r="F489">
        <v>1.738954794821946E-2</v>
      </c>
      <c r="G489">
        <v>1.0313194951300467E-2</v>
      </c>
      <c r="H489">
        <v>1.5851503775467062E-2</v>
      </c>
      <c r="I489">
        <v>0.18924713342254382</v>
      </c>
      <c r="J489" t="s">
        <v>110</v>
      </c>
      <c r="K489">
        <v>14.234706958883736</v>
      </c>
      <c r="L489">
        <v>14.664547191523162</v>
      </c>
      <c r="M489">
        <v>6.7428806357919031</v>
      </c>
      <c r="N489">
        <f t="shared" si="15"/>
        <v>2.0794415416798357</v>
      </c>
      <c r="O489" t="s">
        <v>258</v>
      </c>
      <c r="P489">
        <v>14.664547191523162</v>
      </c>
      <c r="Q489">
        <v>8.4338115824771869</v>
      </c>
      <c r="R489">
        <v>6.0402547112774139</v>
      </c>
      <c r="S489">
        <v>7.9515593311552522</v>
      </c>
      <c r="T489">
        <v>0.61739130434782608</v>
      </c>
      <c r="U489">
        <v>9.1304347826086957E-2</v>
      </c>
      <c r="V489">
        <v>0.29130434782608694</v>
      </c>
    </row>
    <row r="490" spans="1:22" x14ac:dyDescent="0.25">
      <c r="A490">
        <v>2022</v>
      </c>
      <c r="B490" t="s">
        <v>209</v>
      </c>
      <c r="C490">
        <f t="shared" si="14"/>
        <v>14</v>
      </c>
      <c r="D490">
        <f>+VLOOKUP(B490,[1]Rådata!$O$2:$R$697,3,)</f>
        <v>2008</v>
      </c>
      <c r="E490" t="str">
        <f>+VLOOKUP(B490,[1]Rådata!$O$2:$Q$697,2,)</f>
        <v>NOK</v>
      </c>
      <c r="F490">
        <v>2.3238761978093537E-2</v>
      </c>
      <c r="G490">
        <v>1.3457439788848564E-2</v>
      </c>
      <c r="H490">
        <v>2.3952807868408858E-2</v>
      </c>
      <c r="I490">
        <v>0.24260077921167844</v>
      </c>
      <c r="J490" t="s">
        <v>110</v>
      </c>
      <c r="K490">
        <v>15.040996878122749</v>
      </c>
      <c r="L490">
        <v>15.617550336599885</v>
      </c>
      <c r="M490">
        <v>7.1944368511003347</v>
      </c>
      <c r="N490">
        <f t="shared" si="15"/>
        <v>2.6390573296152584</v>
      </c>
      <c r="O490" t="s">
        <v>258</v>
      </c>
      <c r="P490">
        <v>15.617550336599885</v>
      </c>
      <c r="Q490">
        <v>8.4316353030545912</v>
      </c>
      <c r="R490">
        <v>0</v>
      </c>
      <c r="S490">
        <v>8.1547875727685195</v>
      </c>
      <c r="T490">
        <v>0.75816993464052285</v>
      </c>
      <c r="U490">
        <v>0</v>
      </c>
      <c r="V490">
        <v>0.24183006535947713</v>
      </c>
    </row>
    <row r="491" spans="1:22" x14ac:dyDescent="0.25">
      <c r="A491">
        <v>2017</v>
      </c>
      <c r="B491" t="s">
        <v>209</v>
      </c>
      <c r="C491">
        <f t="shared" si="14"/>
        <v>9</v>
      </c>
      <c r="D491">
        <f>+VLOOKUP(B491,[1]Rådata!$O$2:$R$697,3,)</f>
        <v>2008</v>
      </c>
      <c r="E491" t="str">
        <f>+VLOOKUP(B491,[1]Rådata!$O$2:$Q$697,2,)</f>
        <v>NOK</v>
      </c>
      <c r="F491">
        <v>4.0061304526077687E-2</v>
      </c>
      <c r="G491">
        <v>2.6054860830980235E-2</v>
      </c>
      <c r="H491">
        <v>4.2801932879359385E-2</v>
      </c>
      <c r="I491">
        <v>0.15373393810872685</v>
      </c>
      <c r="J491" t="s">
        <v>110</v>
      </c>
      <c r="K491">
        <v>14.226986895707924</v>
      </c>
      <c r="L491">
        <v>14.723365811017327</v>
      </c>
      <c r="M491">
        <v>6.6489845500247764</v>
      </c>
      <c r="N491">
        <f t="shared" si="15"/>
        <v>2.1972245773362196</v>
      </c>
      <c r="O491" t="s">
        <v>258</v>
      </c>
      <c r="P491">
        <v>14.723365811017327</v>
      </c>
      <c r="Q491">
        <v>8.3663703016816537</v>
      </c>
      <c r="R491">
        <v>0</v>
      </c>
      <c r="S491">
        <v>7.9861648603327273</v>
      </c>
      <c r="T491">
        <v>0.68372093023255809</v>
      </c>
      <c r="U491">
        <v>0</v>
      </c>
      <c r="V491">
        <v>0.31627906976744186</v>
      </c>
    </row>
    <row r="492" spans="1:22" x14ac:dyDescent="0.25">
      <c r="A492">
        <v>2015</v>
      </c>
      <c r="B492" t="s">
        <v>209</v>
      </c>
      <c r="C492">
        <f t="shared" si="14"/>
        <v>7</v>
      </c>
      <c r="D492">
        <f>+VLOOKUP(B492,[1]Rådata!$O$2:$R$697,3,)</f>
        <v>2008</v>
      </c>
      <c r="E492" t="str">
        <f>+VLOOKUP(B492,[1]Rådata!$O$2:$Q$697,2,)</f>
        <v>NOK</v>
      </c>
      <c r="F492">
        <v>2.2969246591162767E-2</v>
      </c>
      <c r="G492">
        <v>1.428271110337263E-2</v>
      </c>
      <c r="H492">
        <v>2.1916157048247436E-2</v>
      </c>
      <c r="I492">
        <v>0.1941221026335179</v>
      </c>
      <c r="J492" t="s">
        <v>110</v>
      </c>
      <c r="K492">
        <v>14.300660155747414</v>
      </c>
      <c r="L492">
        <v>14.728834493246426</v>
      </c>
      <c r="M492">
        <v>6.7889717429921701</v>
      </c>
      <c r="N492">
        <f t="shared" si="15"/>
        <v>1.9459101490553132</v>
      </c>
      <c r="O492" t="s">
        <v>258</v>
      </c>
      <c r="P492">
        <v>14.728834493246426</v>
      </c>
      <c r="Q492">
        <v>8.3163002490368481</v>
      </c>
      <c r="R492">
        <v>0</v>
      </c>
      <c r="S492">
        <v>7.9550742732626958</v>
      </c>
      <c r="T492">
        <v>0.69682151589242058</v>
      </c>
      <c r="U492">
        <v>0</v>
      </c>
      <c r="V492">
        <v>0.30317848410757947</v>
      </c>
    </row>
    <row r="493" spans="1:22" x14ac:dyDescent="0.25">
      <c r="A493">
        <v>2016</v>
      </c>
      <c r="B493" t="s">
        <v>104</v>
      </c>
      <c r="C493">
        <f t="shared" si="14"/>
        <v>19</v>
      </c>
      <c r="D493">
        <f>+VLOOKUP(B493,[1]Rådata!$O$2:$R$697,3,)</f>
        <v>1997</v>
      </c>
      <c r="E493" t="str">
        <f>+VLOOKUP(B493,[1]Rådata!$O$2:$Q$697,2,)</f>
        <v>USD</v>
      </c>
      <c r="F493">
        <v>0.1217352810978309</v>
      </c>
      <c r="G493">
        <v>5.1174215638840295E-2</v>
      </c>
      <c r="H493">
        <v>0.36617842876165113</v>
      </c>
      <c r="I493">
        <v>1.1889331562638337</v>
      </c>
      <c r="J493" t="s">
        <v>72</v>
      </c>
      <c r="K493">
        <v>12.836013750186327</v>
      </c>
      <c r="L493">
        <v>14.803898670678812</v>
      </c>
      <c r="M493">
        <v>6.4952655559370083</v>
      </c>
      <c r="N493">
        <f t="shared" si="15"/>
        <v>2.9444389791664403</v>
      </c>
      <c r="O493" t="s">
        <v>259</v>
      </c>
      <c r="P493">
        <v>16.960949191685632</v>
      </c>
      <c r="Q493">
        <v>9.8496201690747256</v>
      </c>
      <c r="R493">
        <v>7.6251106621419504</v>
      </c>
      <c r="S493">
        <v>8.4299275275529855</v>
      </c>
      <c r="T493">
        <v>0.24178832116788318</v>
      </c>
      <c r="U493">
        <v>0.10812043795620438</v>
      </c>
      <c r="V493">
        <v>0.6500912408759123</v>
      </c>
    </row>
    <row r="494" spans="1:22" x14ac:dyDescent="0.25">
      <c r="A494">
        <v>2015</v>
      </c>
      <c r="B494" t="s">
        <v>104</v>
      </c>
      <c r="C494">
        <f t="shared" si="14"/>
        <v>18</v>
      </c>
      <c r="D494">
        <f>+VLOOKUP(B494,[1]Rådata!$O$2:$R$697,3,)</f>
        <v>1997</v>
      </c>
      <c r="E494" t="str">
        <f>+VLOOKUP(B494,[1]Rådata!$O$2:$Q$697,2,)</f>
        <v>USD</v>
      </c>
      <c r="F494">
        <v>0.24664429530201343</v>
      </c>
      <c r="G494">
        <v>8.0651060716898329E-2</v>
      </c>
      <c r="H494">
        <v>0.41466854724964741</v>
      </c>
      <c r="I494">
        <v>1.5485178970917226</v>
      </c>
      <c r="J494" t="s">
        <v>72</v>
      </c>
      <c r="K494">
        <v>12.960785181748275</v>
      </c>
      <c r="L494">
        <v>14.598132744951823</v>
      </c>
      <c r="M494">
        <v>6.7464121285733745</v>
      </c>
      <c r="N494">
        <f t="shared" si="15"/>
        <v>2.8903717578961645</v>
      </c>
      <c r="O494" t="s">
        <v>259</v>
      </c>
      <c r="P494">
        <v>16.772725362870592</v>
      </c>
      <c r="Q494">
        <v>8.9747626862209682</v>
      </c>
      <c r="R494">
        <v>7.5358847836281937</v>
      </c>
      <c r="S494">
        <v>8.3851926949434219</v>
      </c>
      <c r="T494">
        <v>0.55456570155901996</v>
      </c>
      <c r="U494">
        <v>0.23719376391982183</v>
      </c>
      <c r="V494">
        <v>0.20824053452115812</v>
      </c>
    </row>
    <row r="495" spans="1:22" x14ac:dyDescent="0.25">
      <c r="A495">
        <v>2018</v>
      </c>
      <c r="B495" t="s">
        <v>104</v>
      </c>
      <c r="C495">
        <f t="shared" si="14"/>
        <v>21</v>
      </c>
      <c r="D495">
        <f>+VLOOKUP(B495,[1]Rådata!$O$2:$R$697,3,)</f>
        <v>1997</v>
      </c>
      <c r="E495" t="str">
        <f>+VLOOKUP(B495,[1]Rådata!$O$2:$Q$697,2,)</f>
        <v>USD</v>
      </c>
      <c r="F495">
        <v>0.12868565717141431</v>
      </c>
      <c r="G495">
        <v>2.9652233993551359E-2</v>
      </c>
      <c r="H495">
        <v>0.17564802182810368</v>
      </c>
      <c r="I495">
        <v>2.9947526236881559</v>
      </c>
      <c r="J495" t="s">
        <v>72</v>
      </c>
      <c r="K495">
        <v>12.588610248994634</v>
      </c>
      <c r="L495">
        <v>14.367554897546219</v>
      </c>
      <c r="M495">
        <v>6.0330862217988015</v>
      </c>
      <c r="N495">
        <f t="shared" si="15"/>
        <v>3.044522437723423</v>
      </c>
      <c r="O495" t="s">
        <v>259</v>
      </c>
      <c r="P495">
        <v>16.52985441109114</v>
      </c>
      <c r="Q495">
        <v>8.9702344572448478</v>
      </c>
      <c r="R495">
        <v>8.2353440476453255</v>
      </c>
      <c r="S495">
        <v>8.1637143915060708</v>
      </c>
      <c r="T495">
        <v>0.44640883977900547</v>
      </c>
      <c r="U495">
        <v>0.47955801104972373</v>
      </c>
      <c r="V495">
        <v>7.4033149171270712E-2</v>
      </c>
    </row>
    <row r="496" spans="1:22" x14ac:dyDescent="0.25">
      <c r="A496">
        <v>2021</v>
      </c>
      <c r="B496" t="s">
        <v>104</v>
      </c>
      <c r="C496">
        <f t="shared" si="14"/>
        <v>24</v>
      </c>
      <c r="D496">
        <f>+VLOOKUP(B496,[1]Rådata!$O$2:$R$697,3,)</f>
        <v>1997</v>
      </c>
      <c r="E496" t="str">
        <f>+VLOOKUP(B496,[1]Rådata!$O$2:$Q$697,2,)</f>
        <v>USD</v>
      </c>
      <c r="F496">
        <v>-0.25068870523415981</v>
      </c>
      <c r="G496">
        <v>-1.8465909090909088E-2</v>
      </c>
      <c r="H496">
        <v>-7.4712643678160912E-2</v>
      </c>
      <c r="I496">
        <v>11.636363636363637</v>
      </c>
      <c r="J496" t="s">
        <v>72</v>
      </c>
      <c r="K496">
        <v>11.710135634257934</v>
      </c>
      <c r="L496">
        <v>13.107858691201447</v>
      </c>
      <c r="M496">
        <v>4.6347289882296359</v>
      </c>
      <c r="N496">
        <f t="shared" si="15"/>
        <v>3.1780538303479458</v>
      </c>
      <c r="O496" t="s">
        <v>259</v>
      </c>
      <c r="P496">
        <v>15.286726928197448</v>
      </c>
      <c r="Q496">
        <v>8.7855184231942154</v>
      </c>
      <c r="R496">
        <v>7.8487491599765198</v>
      </c>
      <c r="S496">
        <v>8.1602824482504808</v>
      </c>
      <c r="T496">
        <v>0.53513513513513511</v>
      </c>
      <c r="U496">
        <v>0.39189189189189189</v>
      </c>
      <c r="V496">
        <v>7.2972972972972963E-2</v>
      </c>
    </row>
    <row r="497" spans="1:22" x14ac:dyDescent="0.25">
      <c r="A497">
        <v>2022</v>
      </c>
      <c r="B497" t="s">
        <v>104</v>
      </c>
      <c r="C497">
        <f t="shared" si="14"/>
        <v>25</v>
      </c>
      <c r="D497">
        <f>+VLOOKUP(B497,[1]Rådata!$O$2:$R$697,3,)</f>
        <v>1997</v>
      </c>
      <c r="E497" t="str">
        <f>+VLOOKUP(B497,[1]Rådata!$O$2:$Q$697,2,)</f>
        <v>USD</v>
      </c>
      <c r="F497">
        <v>0.86863270777479895</v>
      </c>
      <c r="G497">
        <v>6.4799999999999996E-2</v>
      </c>
      <c r="H497">
        <v>0.1913762551683402</v>
      </c>
      <c r="I497">
        <v>11.219839142091153</v>
      </c>
      <c r="J497" t="s">
        <v>72</v>
      </c>
      <c r="K497">
        <v>12.039427568121226</v>
      </c>
      <c r="L497">
        <v>13.122363377404328</v>
      </c>
      <c r="M497">
        <v>5.2040066870767951</v>
      </c>
      <c r="N497">
        <f t="shared" si="15"/>
        <v>3.2188758248682006</v>
      </c>
      <c r="O497" t="s">
        <v>259</v>
      </c>
      <c r="P497">
        <v>15.415564579088034</v>
      </c>
      <c r="Q497">
        <v>8.5354244671388706</v>
      </c>
      <c r="R497">
        <v>6.8470780932842459</v>
      </c>
      <c r="S497">
        <v>8.1709369834633439</v>
      </c>
      <c r="T497">
        <v>0.69455252918287935</v>
      </c>
      <c r="U497">
        <v>0.18482490272373539</v>
      </c>
      <c r="V497">
        <v>0.12062256809338519</v>
      </c>
    </row>
    <row r="498" spans="1:22" x14ac:dyDescent="0.25">
      <c r="A498">
        <v>2017</v>
      </c>
      <c r="B498" t="s">
        <v>104</v>
      </c>
      <c r="C498">
        <f t="shared" si="14"/>
        <v>20</v>
      </c>
      <c r="D498">
        <f>+VLOOKUP(B498,[1]Rådata!$O$2:$R$697,3,)</f>
        <v>1997</v>
      </c>
      <c r="E498" t="str">
        <f>+VLOOKUP(B498,[1]Rådata!$O$2:$Q$697,2,)</f>
        <v>USD</v>
      </c>
      <c r="F498">
        <v>-1.065112540192926E-2</v>
      </c>
      <c r="G498">
        <v>-2.722136620441705E-3</v>
      </c>
      <c r="H498">
        <v>-2.0703124999999999E-2</v>
      </c>
      <c r="I498">
        <v>2.671020900321543</v>
      </c>
      <c r="J498" t="s">
        <v>72</v>
      </c>
      <c r="K498">
        <v>12.4529327234617</v>
      </c>
      <c r="L498">
        <v>14.481800284354337</v>
      </c>
      <c r="M498">
        <v>6.0637852086876078</v>
      </c>
      <c r="N498">
        <f t="shared" si="15"/>
        <v>2.9957322735539909</v>
      </c>
      <c r="O498" t="s">
        <v>259</v>
      </c>
      <c r="P498">
        <v>16.590934114511665</v>
      </c>
      <c r="Q498">
        <v>8.4824536197343399</v>
      </c>
      <c r="R498">
        <v>6.9049243757540681</v>
      </c>
      <c r="S498">
        <v>8.1105487081184773</v>
      </c>
      <c r="T498">
        <v>0.68941979522184316</v>
      </c>
      <c r="U498">
        <v>0.2064846416382253</v>
      </c>
      <c r="V498">
        <v>0.10409556313993175</v>
      </c>
    </row>
    <row r="499" spans="1:22" x14ac:dyDescent="0.25">
      <c r="A499">
        <v>2019</v>
      </c>
      <c r="B499" t="s">
        <v>104</v>
      </c>
      <c r="C499">
        <f t="shared" si="14"/>
        <v>22</v>
      </c>
      <c r="D499">
        <f>+VLOOKUP(B499,[1]Rådata!$O$2:$R$697,3,)</f>
        <v>1997</v>
      </c>
      <c r="E499" t="str">
        <f>+VLOOKUP(B499,[1]Rådata!$O$2:$Q$697,2,)</f>
        <v>USD</v>
      </c>
      <c r="F499">
        <v>1.4166666666666667</v>
      </c>
      <c r="G499">
        <v>2.2969868936630186E-3</v>
      </c>
      <c r="H499">
        <v>1.7708333333333333E-2</v>
      </c>
      <c r="I499">
        <v>31.958333333333336</v>
      </c>
      <c r="J499" t="s">
        <v>72</v>
      </c>
      <c r="K499">
        <v>12.165250651009918</v>
      </c>
      <c r="L499">
        <v>14.207687771745503</v>
      </c>
      <c r="M499">
        <v>5.0106352940962555</v>
      </c>
      <c r="N499">
        <f t="shared" si="15"/>
        <v>3.0910424533583161</v>
      </c>
      <c r="O499" t="s">
        <v>259</v>
      </c>
      <c r="P499">
        <v>16.384437495892335</v>
      </c>
      <c r="Q499">
        <v>8.3650138472294238</v>
      </c>
      <c r="R499">
        <v>4.8158070537620929</v>
      </c>
      <c r="S499">
        <v>8.2146206440689724</v>
      </c>
      <c r="T499">
        <v>0.86036960985626276</v>
      </c>
      <c r="U499">
        <v>2.8747433264887063E-2</v>
      </c>
      <c r="V499">
        <v>0.11088295687885009</v>
      </c>
    </row>
    <row r="500" spans="1:22" x14ac:dyDescent="0.25">
      <c r="A500">
        <v>2020</v>
      </c>
      <c r="B500" t="s">
        <v>104</v>
      </c>
      <c r="C500">
        <f t="shared" si="14"/>
        <v>23</v>
      </c>
      <c r="D500">
        <f>+VLOOKUP(B500,[1]Rådata!$O$2:$R$697,3,)</f>
        <v>1997</v>
      </c>
      <c r="E500" t="str">
        <f>+VLOOKUP(B500,[1]Rådata!$O$2:$Q$697,2,)</f>
        <v>USD</v>
      </c>
      <c r="F500">
        <v>5.6510279388508174E-2</v>
      </c>
      <c r="G500">
        <v>-9.1202994725199923E-2</v>
      </c>
      <c r="H500">
        <v>-0.98710865561694294</v>
      </c>
      <c r="I500">
        <v>-8.2973115445440171E-2</v>
      </c>
      <c r="J500" t="s">
        <v>72</v>
      </c>
      <c r="K500">
        <v>10.902279505922026</v>
      </c>
      <c r="L500">
        <v>13.283971892600741</v>
      </c>
      <c r="M500">
        <v>4.5951198501345898</v>
      </c>
      <c r="N500">
        <f t="shared" si="15"/>
        <v>3.1354942159291497</v>
      </c>
      <c r="O500" t="s">
        <v>259</v>
      </c>
      <c r="P500">
        <v>15.428440117497651</v>
      </c>
      <c r="Q500">
        <v>8.3286171158343922</v>
      </c>
      <c r="R500">
        <v>6.7496384108849998</v>
      </c>
      <c r="S500">
        <v>7.9556092178736089</v>
      </c>
      <c r="T500">
        <v>0.68865979381443299</v>
      </c>
      <c r="U500">
        <v>0.20618556701030927</v>
      </c>
      <c r="V500">
        <v>0.10515463917525772</v>
      </c>
    </row>
    <row r="501" spans="1:22" x14ac:dyDescent="0.25">
      <c r="A501">
        <v>2021</v>
      </c>
      <c r="B501" t="s">
        <v>94</v>
      </c>
      <c r="C501">
        <f t="shared" si="14"/>
        <v>17</v>
      </c>
      <c r="D501">
        <f>+VLOOKUP(B501,[1]Rådata!$O$2:$R$697,3,)</f>
        <v>2004</v>
      </c>
      <c r="E501" t="str">
        <f>+VLOOKUP(B501,[1]Rådata!$O$2:$Q$697,2,)</f>
        <v>NOK</v>
      </c>
      <c r="F501">
        <v>0.39538989372245004</v>
      </c>
      <c r="G501">
        <v>7.3590236365726022E-2</v>
      </c>
      <c r="H501">
        <v>0.23842175530467019</v>
      </c>
      <c r="I501">
        <v>0.38654766856590911</v>
      </c>
      <c r="J501" t="s">
        <v>84</v>
      </c>
      <c r="K501">
        <v>15.597299317798187</v>
      </c>
      <c r="L501">
        <v>16.77282814543787</v>
      </c>
      <c r="M501">
        <v>6.0185932144962342</v>
      </c>
      <c r="N501">
        <f t="shared" si="15"/>
        <v>2.8332133440562162</v>
      </c>
      <c r="O501" t="s">
        <v>258</v>
      </c>
      <c r="P501">
        <v>16.77282814543787</v>
      </c>
      <c r="Q501">
        <v>9.8914149713018595</v>
      </c>
      <c r="R501">
        <v>9.6395220067016627</v>
      </c>
      <c r="S501">
        <v>8.3686931830977933</v>
      </c>
      <c r="T501">
        <v>0.21811740890688258</v>
      </c>
      <c r="U501">
        <v>0.77732793522267207</v>
      </c>
      <c r="V501">
        <v>4.5546558704453437E-3</v>
      </c>
    </row>
    <row r="502" spans="1:22" x14ac:dyDescent="0.25">
      <c r="A502">
        <v>2018</v>
      </c>
      <c r="B502" t="s">
        <v>94</v>
      </c>
      <c r="C502">
        <f t="shared" si="14"/>
        <v>14</v>
      </c>
      <c r="D502">
        <f>+VLOOKUP(B502,[1]Rådata!$O$2:$R$697,3,)</f>
        <v>2004</v>
      </c>
      <c r="E502" t="str">
        <f>+VLOOKUP(B502,[1]Rådata!$O$2:$Q$697,2,)</f>
        <v>NOK</v>
      </c>
      <c r="F502">
        <v>-1.1758554660850839E-2</v>
      </c>
      <c r="G502">
        <v>-1.8629910584066322E-3</v>
      </c>
      <c r="H502">
        <v>-7.8310028571072915E-3</v>
      </c>
      <c r="I502">
        <v>0.61152993522613308</v>
      </c>
      <c r="J502" t="s">
        <v>84</v>
      </c>
      <c r="K502">
        <v>14.931549450805552</v>
      </c>
      <c r="L502">
        <v>16.367456739379154</v>
      </c>
      <c r="M502">
        <v>5.8749307308520304</v>
      </c>
      <c r="N502">
        <f t="shared" si="15"/>
        <v>2.6390573296152584</v>
      </c>
      <c r="O502" t="s">
        <v>258</v>
      </c>
      <c r="P502">
        <v>16.367456739379154</v>
      </c>
      <c r="Q502">
        <v>9.3535745400620911</v>
      </c>
      <c r="R502">
        <v>8.2687318321177372</v>
      </c>
      <c r="S502">
        <v>8.8436150921839491</v>
      </c>
      <c r="T502">
        <v>0.60051993067590992</v>
      </c>
      <c r="U502">
        <v>0.33795493934142112</v>
      </c>
      <c r="V502">
        <v>6.1525129982668979E-2</v>
      </c>
    </row>
    <row r="503" spans="1:22" x14ac:dyDescent="0.25">
      <c r="A503">
        <v>2017</v>
      </c>
      <c r="B503" t="s">
        <v>94</v>
      </c>
      <c r="C503">
        <f t="shared" si="14"/>
        <v>13</v>
      </c>
      <c r="D503">
        <f>+VLOOKUP(B503,[1]Rådata!$O$2:$R$697,3,)</f>
        <v>2004</v>
      </c>
      <c r="E503" t="str">
        <f>+VLOOKUP(B503,[1]Rådata!$O$2:$Q$697,2,)</f>
        <v>NOK</v>
      </c>
      <c r="F503">
        <v>0.21695366313647052</v>
      </c>
      <c r="G503">
        <v>4.5809825794664603E-2</v>
      </c>
      <c r="H503">
        <v>0.15815848989509532</v>
      </c>
      <c r="I503">
        <v>0.47979884712589965</v>
      </c>
      <c r="J503" t="s">
        <v>84</v>
      </c>
      <c r="K503">
        <v>15.083742125549195</v>
      </c>
      <c r="L503">
        <v>16.322841151297034</v>
      </c>
      <c r="M503">
        <v>5.7235851019523807</v>
      </c>
      <c r="N503">
        <f t="shared" si="15"/>
        <v>2.5649493574615367</v>
      </c>
      <c r="O503" t="s">
        <v>258</v>
      </c>
      <c r="P503">
        <v>16.322841151297034</v>
      </c>
      <c r="Q503">
        <v>9.2873014131123117</v>
      </c>
      <c r="R503">
        <v>8.1461295100254052</v>
      </c>
      <c r="S503">
        <v>8.7993600831799075</v>
      </c>
      <c r="T503">
        <v>0.61388888888888893</v>
      </c>
      <c r="U503">
        <v>0.31944444444444442</v>
      </c>
      <c r="V503">
        <v>6.6666666666666666E-2</v>
      </c>
    </row>
    <row r="504" spans="1:22" x14ac:dyDescent="0.25">
      <c r="A504">
        <v>2016</v>
      </c>
      <c r="B504" t="s">
        <v>94</v>
      </c>
      <c r="C504">
        <f t="shared" si="14"/>
        <v>12</v>
      </c>
      <c r="D504">
        <f>+VLOOKUP(B504,[1]Rådata!$O$2:$R$697,3,)</f>
        <v>2004</v>
      </c>
      <c r="E504" t="str">
        <f>+VLOOKUP(B504,[1]Rådata!$O$2:$Q$697,2,)</f>
        <v>NOK</v>
      </c>
      <c r="F504">
        <v>0.23855700555506573</v>
      </c>
      <c r="G504">
        <v>5.4948101439742929E-2</v>
      </c>
      <c r="H504">
        <v>0.16121477993576974</v>
      </c>
      <c r="I504">
        <v>0.28475222643505865</v>
      </c>
      <c r="J504" t="s">
        <v>84</v>
      </c>
      <c r="K504">
        <v>15.026367909318123</v>
      </c>
      <c r="L504">
        <v>16.102716292568498</v>
      </c>
      <c r="M504">
        <v>5.5909869805108565</v>
      </c>
      <c r="N504">
        <f t="shared" si="15"/>
        <v>2.4849066497880004</v>
      </c>
      <c r="O504" t="s">
        <v>258</v>
      </c>
      <c r="P504">
        <v>16.102716292568498</v>
      </c>
      <c r="Q504">
        <v>9.1962414475966803</v>
      </c>
      <c r="R504">
        <v>8.0740262161240608</v>
      </c>
      <c r="S504">
        <v>8.6877794919917708</v>
      </c>
      <c r="T504">
        <v>0.60141987829614607</v>
      </c>
      <c r="U504">
        <v>0.32555780933062878</v>
      </c>
      <c r="V504">
        <v>7.3022312373225151E-2</v>
      </c>
    </row>
    <row r="505" spans="1:22" x14ac:dyDescent="0.25">
      <c r="A505">
        <v>2019</v>
      </c>
      <c r="B505" t="s">
        <v>94</v>
      </c>
      <c r="C505">
        <f t="shared" si="14"/>
        <v>15</v>
      </c>
      <c r="D505">
        <f>+VLOOKUP(B505,[1]Rådata!$O$2:$R$697,3,)</f>
        <v>2004</v>
      </c>
      <c r="E505" t="str">
        <f>+VLOOKUP(B505,[1]Rådata!$O$2:$Q$697,2,)</f>
        <v>NOK</v>
      </c>
      <c r="F505">
        <v>-3.5623608762290558E-2</v>
      </c>
      <c r="G505">
        <v>-4.8795956914179399E-3</v>
      </c>
      <c r="H505">
        <v>-1.6505294768053756E-2</v>
      </c>
      <c r="I505">
        <v>0.61569031389046391</v>
      </c>
      <c r="J505" t="s">
        <v>84</v>
      </c>
      <c r="K505">
        <v>15.287606168331148</v>
      </c>
      <c r="L505">
        <v>16.506225026481925</v>
      </c>
      <c r="M505">
        <v>5.9506425525877269</v>
      </c>
      <c r="N505">
        <f t="shared" si="15"/>
        <v>2.7080502011022101</v>
      </c>
      <c r="O505" t="s">
        <v>258</v>
      </c>
      <c r="P505">
        <v>16.506225026481925</v>
      </c>
      <c r="Q505">
        <v>9.1663884844469994</v>
      </c>
      <c r="R505">
        <v>7.461640392208575</v>
      </c>
      <c r="S505">
        <v>8.8942588250027033</v>
      </c>
      <c r="T505">
        <v>0.76175548589341691</v>
      </c>
      <c r="U505">
        <v>0.18181818181818182</v>
      </c>
      <c r="V505">
        <v>5.6426332288401257E-2</v>
      </c>
    </row>
    <row r="506" spans="1:22" x14ac:dyDescent="0.25">
      <c r="A506">
        <v>2020</v>
      </c>
      <c r="B506" t="s">
        <v>94</v>
      </c>
      <c r="C506">
        <f t="shared" si="14"/>
        <v>16</v>
      </c>
      <c r="D506">
        <f>+VLOOKUP(B506,[1]Rådata!$O$2:$R$697,3,)</f>
        <v>2004</v>
      </c>
      <c r="E506" t="str">
        <f>+VLOOKUP(B506,[1]Rådata!$O$2:$Q$697,2,)</f>
        <v>NOK</v>
      </c>
      <c r="F506">
        <v>0.34477060181694408</v>
      </c>
      <c r="G506">
        <v>6.2376259316949935E-2</v>
      </c>
      <c r="H506">
        <v>0.18721884283618043</v>
      </c>
      <c r="I506">
        <v>0.48607428609329306</v>
      </c>
      <c r="J506" t="s">
        <v>84</v>
      </c>
      <c r="K506">
        <v>15.534830329361503</v>
      </c>
      <c r="L506">
        <v>16.6339238011977</v>
      </c>
      <c r="M506">
        <v>6.0591231955817966</v>
      </c>
      <c r="N506">
        <f t="shared" si="15"/>
        <v>2.7725887222397811</v>
      </c>
      <c r="O506" t="s">
        <v>258</v>
      </c>
      <c r="P506">
        <v>16.6339238011977</v>
      </c>
      <c r="Q506">
        <v>9.1377696791413481</v>
      </c>
      <c r="R506">
        <v>6.363028103540465</v>
      </c>
      <c r="S506">
        <v>8.863615758890619</v>
      </c>
      <c r="T506">
        <v>0.7602150537634409</v>
      </c>
      <c r="U506">
        <v>6.236559139784946E-2</v>
      </c>
      <c r="V506">
        <v>0.17741935483870969</v>
      </c>
    </row>
    <row r="507" spans="1:22" x14ac:dyDescent="0.25">
      <c r="A507">
        <v>2022</v>
      </c>
      <c r="B507" t="s">
        <v>94</v>
      </c>
      <c r="C507">
        <f t="shared" si="14"/>
        <v>18</v>
      </c>
      <c r="D507">
        <f>+VLOOKUP(B507,[1]Rådata!$O$2:$R$697,3,)</f>
        <v>2004</v>
      </c>
      <c r="E507" t="str">
        <f>+VLOOKUP(B507,[1]Rådata!$O$2:$Q$697,2,)</f>
        <v>NOK</v>
      </c>
      <c r="F507">
        <v>0.29378279645557331</v>
      </c>
      <c r="G507">
        <v>5.0728556659043203E-2</v>
      </c>
      <c r="H507">
        <v>0.16048438865778361</v>
      </c>
      <c r="I507">
        <v>0.36133754382053523</v>
      </c>
      <c r="J507" t="s">
        <v>84</v>
      </c>
      <c r="K507">
        <v>15.657000701324529</v>
      </c>
      <c r="L507">
        <v>16.808708372488603</v>
      </c>
      <c r="M507">
        <v>6.0776422433490342</v>
      </c>
      <c r="N507">
        <f t="shared" si="15"/>
        <v>2.8903717578961645</v>
      </c>
      <c r="O507" t="s">
        <v>258</v>
      </c>
      <c r="P507">
        <v>16.808708372488603</v>
      </c>
      <c r="Q507">
        <v>9.1060903506023845</v>
      </c>
      <c r="R507">
        <v>8.1403155401599854</v>
      </c>
      <c r="S507">
        <v>8.5996944129279811</v>
      </c>
      <c r="T507">
        <v>0.60266370699223082</v>
      </c>
      <c r="U507">
        <v>0.38068812430632631</v>
      </c>
      <c r="V507">
        <v>1.6648168701442843E-2</v>
      </c>
    </row>
    <row r="508" spans="1:22" x14ac:dyDescent="0.25">
      <c r="A508">
        <v>2015</v>
      </c>
      <c r="B508" t="s">
        <v>94</v>
      </c>
      <c r="C508">
        <f t="shared" si="14"/>
        <v>11</v>
      </c>
      <c r="D508">
        <f>+VLOOKUP(B508,[1]Rådata!$O$2:$R$697,3,)</f>
        <v>2004</v>
      </c>
      <c r="E508" t="str">
        <f>+VLOOKUP(B508,[1]Rådata!$O$2:$Q$697,2,)</f>
        <v>NOK</v>
      </c>
      <c r="F508">
        <v>0.34053780761081098</v>
      </c>
      <c r="G508">
        <v>6.930575960154424E-2</v>
      </c>
      <c r="H508">
        <v>0.20422684897025695</v>
      </c>
      <c r="I508">
        <v>9.4083938434646519E-2</v>
      </c>
      <c r="J508" t="s">
        <v>84</v>
      </c>
      <c r="K508">
        <v>14.780674498178646</v>
      </c>
      <c r="L508">
        <v>15.861377865083991</v>
      </c>
      <c r="M508">
        <v>5.3706380281276624</v>
      </c>
      <c r="N508">
        <f t="shared" si="15"/>
        <v>2.3978952727983707</v>
      </c>
      <c r="O508" t="s">
        <v>258</v>
      </c>
      <c r="P508">
        <v>15.861377865083991</v>
      </c>
      <c r="Q508">
        <v>9.0431044526002697</v>
      </c>
      <c r="R508">
        <v>7.8280380321258294</v>
      </c>
      <c r="S508">
        <v>8.5448083584492114</v>
      </c>
      <c r="T508">
        <v>0.60756501182033096</v>
      </c>
      <c r="U508">
        <v>0.29669030732860519</v>
      </c>
      <c r="V508">
        <v>9.5744680851063829E-2</v>
      </c>
    </row>
    <row r="509" spans="1:22" x14ac:dyDescent="0.25">
      <c r="A509">
        <v>2022</v>
      </c>
      <c r="B509" t="s">
        <v>172</v>
      </c>
      <c r="C509">
        <f t="shared" si="14"/>
        <v>38</v>
      </c>
      <c r="D509">
        <f>+VLOOKUP(B509,[1]Rådata!$O$2:$R$697,3,)</f>
        <v>1984</v>
      </c>
      <c r="E509" t="str">
        <f>+VLOOKUP(B509,[1]Rådata!$O$2:$Q$697,2,)</f>
        <v>NOK</v>
      </c>
      <c r="F509">
        <v>6.5898493198196462E-2</v>
      </c>
      <c r="G509">
        <v>2.9990584673325091E-2</v>
      </c>
      <c r="H509">
        <v>3.4237192402694301E-2</v>
      </c>
      <c r="I509">
        <v>0.43919550697623477</v>
      </c>
      <c r="J509" t="s">
        <v>68</v>
      </c>
      <c r="K509">
        <v>13.763130357318591</v>
      </c>
      <c r="L509">
        <v>13.89555941946503</v>
      </c>
      <c r="M509">
        <v>5.8260001073804499</v>
      </c>
      <c r="N509">
        <f t="shared" si="15"/>
        <v>3.6375861597263857</v>
      </c>
      <c r="O509" t="s">
        <v>261</v>
      </c>
      <c r="P509">
        <v>13.89555941946503</v>
      </c>
      <c r="Q509">
        <v>9.0191798665150245</v>
      </c>
      <c r="R509">
        <v>7.696212639346407</v>
      </c>
      <c r="S509">
        <v>7.8898337513942955</v>
      </c>
      <c r="T509">
        <v>0.32324455205811137</v>
      </c>
      <c r="U509">
        <v>0.26634382566585957</v>
      </c>
      <c r="V509">
        <v>0.41041162227602906</v>
      </c>
    </row>
    <row r="510" spans="1:22" x14ac:dyDescent="0.25">
      <c r="A510">
        <v>2015</v>
      </c>
      <c r="B510" t="s">
        <v>172</v>
      </c>
      <c r="C510">
        <f t="shared" si="14"/>
        <v>31</v>
      </c>
      <c r="D510">
        <f>+VLOOKUP(B510,[1]Rådata!$O$2:$R$697,3,)</f>
        <v>1984</v>
      </c>
      <c r="E510" t="str">
        <f>+VLOOKUP(B510,[1]Rådata!$O$2:$Q$697,2,)</f>
        <v>NOK</v>
      </c>
      <c r="F510">
        <v>-2.0350589077044602E-2</v>
      </c>
      <c r="G510">
        <v>-8.4988193299007832E-3</v>
      </c>
      <c r="H510">
        <v>-1.0591213641123301E-2</v>
      </c>
      <c r="I510">
        <v>2.4009661487782683E-6</v>
      </c>
      <c r="J510" t="s">
        <v>68</v>
      </c>
      <c r="K510">
        <v>13.592724442762165</v>
      </c>
      <c r="L510">
        <v>13.812821946886496</v>
      </c>
      <c r="M510">
        <v>6.061456918928017</v>
      </c>
      <c r="N510">
        <f t="shared" si="15"/>
        <v>3.4339872044851463</v>
      </c>
      <c r="O510" t="s">
        <v>261</v>
      </c>
      <c r="P510">
        <v>13.812821946886496</v>
      </c>
      <c r="Q510">
        <v>8.8436150921839491</v>
      </c>
      <c r="R510">
        <v>6.7093043402582984</v>
      </c>
      <c r="S510">
        <v>8.6621589616664227</v>
      </c>
      <c r="T510">
        <v>0.83405483405483405</v>
      </c>
      <c r="U510">
        <v>0.11832611832611832</v>
      </c>
      <c r="V510">
        <v>4.7619047619047616E-2</v>
      </c>
    </row>
    <row r="511" spans="1:22" x14ac:dyDescent="0.25">
      <c r="A511">
        <v>2016</v>
      </c>
      <c r="B511" t="s">
        <v>172</v>
      </c>
      <c r="C511">
        <f t="shared" si="14"/>
        <v>32</v>
      </c>
      <c r="D511">
        <f>+VLOOKUP(B511,[1]Rådata!$O$2:$R$697,3,)</f>
        <v>1984</v>
      </c>
      <c r="E511" t="str">
        <f>+VLOOKUP(B511,[1]Rådata!$O$2:$Q$697,2,)</f>
        <v>NOK</v>
      </c>
      <c r="F511">
        <v>-0.10607636448817054</v>
      </c>
      <c r="G511">
        <v>-4.5722063086431099E-2</v>
      </c>
      <c r="H511">
        <v>-5.1844685759426641E-2</v>
      </c>
      <c r="I511">
        <v>0.35137034434293746</v>
      </c>
      <c r="J511" t="s">
        <v>68</v>
      </c>
      <c r="K511">
        <v>13.680211890343118</v>
      </c>
      <c r="L511">
        <v>13.805883364896468</v>
      </c>
      <c r="M511">
        <v>6.0306852602612633</v>
      </c>
      <c r="N511">
        <f t="shared" si="15"/>
        <v>3.4657359027997265</v>
      </c>
      <c r="O511" t="s">
        <v>261</v>
      </c>
      <c r="P511">
        <v>13.805883364896468</v>
      </c>
      <c r="Q511">
        <v>8.5409097180335536</v>
      </c>
      <c r="R511">
        <v>6.3969296552161463</v>
      </c>
      <c r="S511">
        <v>8.3428398042714598</v>
      </c>
      <c r="T511">
        <v>0.8203125</v>
      </c>
      <c r="U511">
        <v>0.1171875</v>
      </c>
      <c r="V511">
        <v>6.25E-2</v>
      </c>
    </row>
    <row r="512" spans="1:22" x14ac:dyDescent="0.25">
      <c r="A512">
        <v>2019</v>
      </c>
      <c r="B512" t="s">
        <v>172</v>
      </c>
      <c r="C512">
        <f t="shared" si="14"/>
        <v>35</v>
      </c>
      <c r="D512">
        <f>+VLOOKUP(B512,[1]Rådata!$O$2:$R$697,3,)</f>
        <v>1984</v>
      </c>
      <c r="E512" t="str">
        <f>+VLOOKUP(B512,[1]Rådata!$O$2:$Q$697,2,)</f>
        <v>NOK</v>
      </c>
      <c r="F512">
        <v>-1.4472646306873808E-2</v>
      </c>
      <c r="G512">
        <v>-5.8584550164861053E-3</v>
      </c>
      <c r="H512">
        <v>-5.3766066691121536E-3</v>
      </c>
      <c r="I512">
        <v>0.54587666642424371</v>
      </c>
      <c r="J512" t="s">
        <v>68</v>
      </c>
      <c r="K512">
        <v>13.777099197196971</v>
      </c>
      <c r="L512">
        <v>13.69127072196452</v>
      </c>
      <c r="M512">
        <v>5.9814142112544806</v>
      </c>
      <c r="N512">
        <f t="shared" si="15"/>
        <v>3.5553480614894135</v>
      </c>
      <c r="O512" t="s">
        <v>261</v>
      </c>
      <c r="P512">
        <v>13.69127072196452</v>
      </c>
      <c r="Q512">
        <v>8.5291217622815108</v>
      </c>
      <c r="R512">
        <v>7.3395376954076745</v>
      </c>
      <c r="S512">
        <v>8.1403155401599854</v>
      </c>
      <c r="T512">
        <v>0.67786561264822132</v>
      </c>
      <c r="U512">
        <v>0.30434782608695654</v>
      </c>
      <c r="V512">
        <v>1.7786561264822136E-2</v>
      </c>
    </row>
    <row r="513" spans="1:22" x14ac:dyDescent="0.25">
      <c r="A513">
        <v>2018</v>
      </c>
      <c r="B513" t="s">
        <v>172</v>
      </c>
      <c r="C513">
        <f t="shared" si="14"/>
        <v>34</v>
      </c>
      <c r="D513">
        <f>+VLOOKUP(B513,[1]Rådata!$O$2:$R$697,3,)</f>
        <v>1984</v>
      </c>
      <c r="E513" t="str">
        <f>+VLOOKUP(B513,[1]Rådata!$O$2:$Q$697,2,)</f>
        <v>NOK</v>
      </c>
      <c r="F513">
        <v>9.3012621863483066E-2</v>
      </c>
      <c r="G513">
        <v>3.9810837891136056E-2</v>
      </c>
      <c r="H513">
        <v>4.2117961350232429E-2</v>
      </c>
      <c r="I513">
        <v>0.48708116611207342</v>
      </c>
      <c r="J513" t="s">
        <v>68</v>
      </c>
      <c r="K513">
        <v>13.697455360275164</v>
      </c>
      <c r="L513">
        <v>13.753790461334352</v>
      </c>
      <c r="M513">
        <v>5.9532433342877846</v>
      </c>
      <c r="N513">
        <f t="shared" si="15"/>
        <v>3.5263605246161616</v>
      </c>
      <c r="O513" t="s">
        <v>261</v>
      </c>
      <c r="P513">
        <v>13.753790461334352</v>
      </c>
      <c r="Q513">
        <v>8.4162672728262766</v>
      </c>
      <c r="R513">
        <v>7.0121152943063798</v>
      </c>
      <c r="S513">
        <v>8.1107275829744889</v>
      </c>
      <c r="T513">
        <v>0.73672566371681414</v>
      </c>
      <c r="U513">
        <v>0.24557522123893805</v>
      </c>
      <c r="V513">
        <v>1.7699115044247787E-2</v>
      </c>
    </row>
    <row r="514" spans="1:22" x14ac:dyDescent="0.25">
      <c r="A514">
        <v>2017</v>
      </c>
      <c r="B514" t="s">
        <v>172</v>
      </c>
      <c r="C514">
        <f t="shared" ref="C514:C577" si="16">+A514-D514</f>
        <v>33</v>
      </c>
      <c r="D514">
        <f>+VLOOKUP(B514,[1]Rådata!$O$2:$R$697,3,)</f>
        <v>1984</v>
      </c>
      <c r="E514" t="str">
        <f>+VLOOKUP(B514,[1]Rådata!$O$2:$Q$697,2,)</f>
        <v>NOK</v>
      </c>
      <c r="F514">
        <v>0.13018340008352827</v>
      </c>
      <c r="G514">
        <v>5.0380615337471457E-2</v>
      </c>
      <c r="H514">
        <v>5.5395361976424667E-2</v>
      </c>
      <c r="I514">
        <v>0.301763991589234</v>
      </c>
      <c r="J514" t="s">
        <v>68</v>
      </c>
      <c r="K514">
        <v>13.788627422930485</v>
      </c>
      <c r="L514">
        <v>13.883516809568523</v>
      </c>
      <c r="M514">
        <v>6.0282785202306979</v>
      </c>
      <c r="N514">
        <f t="shared" ref="N514:N577" si="17">+LN(C514)</f>
        <v>3.4965075614664802</v>
      </c>
      <c r="O514" t="s">
        <v>261</v>
      </c>
      <c r="P514">
        <v>13.883516809568523</v>
      </c>
      <c r="Q514">
        <v>8.2427563457144775</v>
      </c>
      <c r="R514">
        <v>6.4614681763537174</v>
      </c>
      <c r="S514">
        <v>8.0326848759676199</v>
      </c>
      <c r="T514">
        <v>0.81052631578947365</v>
      </c>
      <c r="U514">
        <v>0.16842105263157894</v>
      </c>
      <c r="V514">
        <v>2.1052631578947368E-2</v>
      </c>
    </row>
    <row r="515" spans="1:22" x14ac:dyDescent="0.25">
      <c r="A515">
        <v>2021</v>
      </c>
      <c r="B515" t="s">
        <v>172</v>
      </c>
      <c r="C515">
        <f t="shared" si="16"/>
        <v>37</v>
      </c>
      <c r="D515">
        <f>+VLOOKUP(B515,[1]Rådata!$O$2:$R$697,3,)</f>
        <v>1984</v>
      </c>
      <c r="E515" t="str">
        <f>+VLOOKUP(B515,[1]Rådata!$O$2:$Q$697,2,)</f>
        <v>NOK</v>
      </c>
      <c r="F515">
        <v>0.10678408233092278</v>
      </c>
      <c r="G515">
        <v>5.0448159617626734E-2</v>
      </c>
      <c r="H515">
        <v>5.5595412648819731E-2</v>
      </c>
      <c r="I515">
        <v>0.57216239274244329</v>
      </c>
      <c r="J515" t="s">
        <v>68</v>
      </c>
      <c r="K515">
        <v>13.664707435476178</v>
      </c>
      <c r="L515">
        <v>13.761861860211923</v>
      </c>
      <c r="M515">
        <v>5.855071922202427</v>
      </c>
      <c r="N515">
        <f t="shared" si="17"/>
        <v>3.6109179126442243</v>
      </c>
      <c r="O515" t="s">
        <v>261</v>
      </c>
      <c r="P515">
        <v>13.761861860211923</v>
      </c>
      <c r="Q515">
        <v>8.2160880986323157</v>
      </c>
      <c r="R515">
        <v>0</v>
      </c>
      <c r="S515">
        <v>8.1775158238460754</v>
      </c>
      <c r="T515">
        <v>0.96216216216216222</v>
      </c>
      <c r="U515">
        <v>0</v>
      </c>
      <c r="V515">
        <v>3.783783783783784E-2</v>
      </c>
    </row>
    <row r="516" spans="1:22" x14ac:dyDescent="0.25">
      <c r="A516">
        <v>2020</v>
      </c>
      <c r="B516" t="s">
        <v>172</v>
      </c>
      <c r="C516">
        <f t="shared" si="16"/>
        <v>36</v>
      </c>
      <c r="D516">
        <f>+VLOOKUP(B516,[1]Rådata!$O$2:$R$697,3,)</f>
        <v>1984</v>
      </c>
      <c r="E516" t="str">
        <f>+VLOOKUP(B516,[1]Rådata!$O$2:$Q$697,2,)</f>
        <v>NOK</v>
      </c>
      <c r="F516">
        <v>3.7487823962441914E-2</v>
      </c>
      <c r="G516">
        <v>1.3810289124250245E-2</v>
      </c>
      <c r="H516">
        <v>1.3199071184801615E-2</v>
      </c>
      <c r="I516">
        <v>0.86055921945611036</v>
      </c>
      <c r="J516" t="s">
        <v>68</v>
      </c>
      <c r="K516">
        <v>13.698195537771566</v>
      </c>
      <c r="L516">
        <v>13.652928097036655</v>
      </c>
      <c r="M516">
        <v>5.934894195619588</v>
      </c>
      <c r="N516">
        <f t="shared" si="17"/>
        <v>3.5835189384561099</v>
      </c>
      <c r="O516" t="s">
        <v>261</v>
      </c>
      <c r="P516">
        <v>13.652928097036655</v>
      </c>
      <c r="Q516">
        <v>8.174702882469461</v>
      </c>
      <c r="R516">
        <v>4.499809670330265</v>
      </c>
      <c r="S516">
        <v>8.1077200619105341</v>
      </c>
      <c r="T516">
        <v>0.93521126760563378</v>
      </c>
      <c r="U516">
        <v>2.5352112676056339E-2</v>
      </c>
      <c r="V516">
        <v>3.9436619718309862E-2</v>
      </c>
    </row>
    <row r="517" spans="1:22" x14ac:dyDescent="0.25">
      <c r="A517">
        <v>2022</v>
      </c>
      <c r="B517" t="s">
        <v>249</v>
      </c>
      <c r="C517">
        <f t="shared" si="16"/>
        <v>14</v>
      </c>
      <c r="D517">
        <f>+VLOOKUP(B517,[1]Rådata!$O$2:$R$697,3,)</f>
        <v>2008</v>
      </c>
      <c r="E517" t="str">
        <f>+VLOOKUP(B517,[1]Rådata!$O$2:$Q$697,2,)</f>
        <v>NOK</v>
      </c>
      <c r="F517">
        <v>0.18164889669716727</v>
      </c>
      <c r="G517">
        <v>0.1105521040663386</v>
      </c>
      <c r="H517">
        <v>9.0617313498626381E-2</v>
      </c>
      <c r="I517">
        <v>1.594982759275303E-2</v>
      </c>
      <c r="J517" t="s">
        <v>72</v>
      </c>
      <c r="K517">
        <v>13.965251242325806</v>
      </c>
      <c r="L517">
        <v>13.766409595502056</v>
      </c>
      <c r="M517">
        <v>5.5872486584002496</v>
      </c>
      <c r="N517">
        <f t="shared" si="17"/>
        <v>2.6390573296152584</v>
      </c>
      <c r="O517" t="s">
        <v>259</v>
      </c>
      <c r="P517">
        <v>13.766409595502056</v>
      </c>
      <c r="Q517">
        <v>7.9193561906606167</v>
      </c>
      <c r="R517">
        <v>0</v>
      </c>
      <c r="S517">
        <v>7.620705086838262</v>
      </c>
      <c r="T517">
        <v>0.74181818181818182</v>
      </c>
      <c r="U517">
        <v>0</v>
      </c>
      <c r="V517">
        <v>0.25818181818181818</v>
      </c>
    </row>
    <row r="518" spans="1:22" x14ac:dyDescent="0.25">
      <c r="A518">
        <v>2021</v>
      </c>
      <c r="B518" t="s">
        <v>249</v>
      </c>
      <c r="C518">
        <f t="shared" si="16"/>
        <v>13</v>
      </c>
      <c r="D518">
        <f>+VLOOKUP(B518,[1]Rådata!$O$2:$R$697,3,)</f>
        <v>2008</v>
      </c>
      <c r="E518" t="str">
        <f>+VLOOKUP(B518,[1]Rådata!$O$2:$Q$697,2,)</f>
        <v>NOK</v>
      </c>
      <c r="F518">
        <v>0.22913397906598887</v>
      </c>
      <c r="G518">
        <v>8.8030069829839158E-2</v>
      </c>
      <c r="H518">
        <v>9.7611150637278987E-2</v>
      </c>
      <c r="I518">
        <v>0.41724371177729896</v>
      </c>
      <c r="J518" t="s">
        <v>72</v>
      </c>
      <c r="K518">
        <v>13.419876466660947</v>
      </c>
      <c r="L518">
        <v>13.523189743163954</v>
      </c>
      <c r="M518">
        <v>4.8520302639196169</v>
      </c>
      <c r="N518">
        <f t="shared" si="17"/>
        <v>2.5649493574615367</v>
      </c>
      <c r="O518" t="s">
        <v>259</v>
      </c>
      <c r="P518">
        <v>13.523189743163954</v>
      </c>
      <c r="Q518">
        <v>7.6824824465345056</v>
      </c>
      <c r="R518">
        <v>0</v>
      </c>
      <c r="S518">
        <v>7.4843686432861309</v>
      </c>
      <c r="T518">
        <v>0.82027649769585254</v>
      </c>
      <c r="U518">
        <v>0</v>
      </c>
      <c r="V518">
        <v>0.17972350230414746</v>
      </c>
    </row>
    <row r="519" spans="1:22" x14ac:dyDescent="0.25">
      <c r="A519">
        <v>2018</v>
      </c>
      <c r="B519" t="s">
        <v>249</v>
      </c>
      <c r="C519">
        <f t="shared" si="16"/>
        <v>10</v>
      </c>
      <c r="D519">
        <f>+VLOOKUP(B519,[1]Rådata!$O$2:$R$697,3,)</f>
        <v>2008</v>
      </c>
      <c r="E519" t="str">
        <f>+VLOOKUP(B519,[1]Rådata!$O$2:$Q$697,2,)</f>
        <v>NOK</v>
      </c>
      <c r="F519">
        <v>0.13734976260242654</v>
      </c>
      <c r="G519">
        <v>5.8694183379118102E-2</v>
      </c>
      <c r="H519">
        <v>4.2968316142551442E-2</v>
      </c>
      <c r="I519">
        <v>0.33111162656391274</v>
      </c>
      <c r="J519" t="s">
        <v>72</v>
      </c>
      <c r="K519">
        <v>13.422860485402952</v>
      </c>
      <c r="L519">
        <v>13.110982864327944</v>
      </c>
      <c r="M519">
        <v>4.7791234931115296</v>
      </c>
      <c r="N519">
        <f t="shared" si="17"/>
        <v>2.3025850929940459</v>
      </c>
      <c r="O519" t="s">
        <v>259</v>
      </c>
      <c r="P519">
        <v>13.110982864327944</v>
      </c>
      <c r="Q519">
        <v>7.620705086838262</v>
      </c>
      <c r="R519">
        <v>6.1092475827643655</v>
      </c>
      <c r="S519">
        <v>7.3132203870903014</v>
      </c>
      <c r="T519">
        <v>0.73529411764705888</v>
      </c>
      <c r="U519">
        <v>0.22058823529411764</v>
      </c>
      <c r="V519">
        <v>4.4117647058823532E-2</v>
      </c>
    </row>
    <row r="520" spans="1:22" x14ac:dyDescent="0.25">
      <c r="A520">
        <v>2020</v>
      </c>
      <c r="B520" t="s">
        <v>249</v>
      </c>
      <c r="C520">
        <f t="shared" si="16"/>
        <v>12</v>
      </c>
      <c r="D520">
        <f>+VLOOKUP(B520,[1]Rådata!$O$2:$R$697,3,)</f>
        <v>2008</v>
      </c>
      <c r="E520" t="str">
        <f>+VLOOKUP(B520,[1]Rådata!$O$2:$Q$697,2,)</f>
        <v>NOK</v>
      </c>
      <c r="F520">
        <v>0.23849653111527738</v>
      </c>
      <c r="G520">
        <v>0.13806905518795418</v>
      </c>
      <c r="H520">
        <v>8.0987929613650686E-2</v>
      </c>
      <c r="I520">
        <v>6.0579384641738919E-2</v>
      </c>
      <c r="J520" t="s">
        <v>72</v>
      </c>
      <c r="K520">
        <v>13.335650513455164</v>
      </c>
      <c r="L520">
        <v>12.802196679996394</v>
      </c>
      <c r="M520">
        <v>4.6347289882296359</v>
      </c>
      <c r="N520">
        <f t="shared" si="17"/>
        <v>2.4849066497880004</v>
      </c>
      <c r="O520" t="s">
        <v>259</v>
      </c>
      <c r="P520">
        <v>12.802196679996394</v>
      </c>
      <c r="Q520">
        <v>7.4500795698074986</v>
      </c>
      <c r="R520">
        <v>0</v>
      </c>
      <c r="S520">
        <v>7.3330230143864812</v>
      </c>
      <c r="T520">
        <v>0.88953488372093026</v>
      </c>
      <c r="U520">
        <v>0</v>
      </c>
      <c r="V520">
        <v>0.11046511627906977</v>
      </c>
    </row>
    <row r="521" spans="1:22" x14ac:dyDescent="0.25">
      <c r="A521">
        <v>2019</v>
      </c>
      <c r="B521" t="s">
        <v>249</v>
      </c>
      <c r="C521">
        <f t="shared" si="16"/>
        <v>11</v>
      </c>
      <c r="D521">
        <f>+VLOOKUP(B521,[1]Rådata!$O$2:$R$697,3,)</f>
        <v>2008</v>
      </c>
      <c r="E521" t="str">
        <f>+VLOOKUP(B521,[1]Rådata!$O$2:$Q$697,2,)</f>
        <v>NOK</v>
      </c>
      <c r="F521">
        <v>-9.8425505484499284E-2</v>
      </c>
      <c r="G521">
        <v>-3.6647521880290447E-2</v>
      </c>
      <c r="H521">
        <v>-3.2108620855849562E-2</v>
      </c>
      <c r="I521">
        <v>0.50653979050961528</v>
      </c>
      <c r="J521" t="s">
        <v>72</v>
      </c>
      <c r="K521">
        <v>13.138899892444279</v>
      </c>
      <c r="L521">
        <v>13.006678638782168</v>
      </c>
      <c r="M521">
        <v>4.5538768916005408</v>
      </c>
      <c r="N521">
        <f t="shared" si="17"/>
        <v>2.3978952727983707</v>
      </c>
      <c r="O521" t="s">
        <v>259</v>
      </c>
      <c r="P521">
        <v>13.006678638782168</v>
      </c>
      <c r="Q521">
        <v>7.383989457978509</v>
      </c>
      <c r="R521">
        <v>0</v>
      </c>
      <c r="S521">
        <v>7.3264656138403224</v>
      </c>
      <c r="T521">
        <v>0.94409937888198758</v>
      </c>
      <c r="U521">
        <v>0</v>
      </c>
      <c r="V521">
        <v>5.5900621118012424E-2</v>
      </c>
    </row>
    <row r="522" spans="1:22" x14ac:dyDescent="0.25">
      <c r="A522">
        <v>2017</v>
      </c>
      <c r="B522" t="s">
        <v>249</v>
      </c>
      <c r="C522">
        <f t="shared" si="16"/>
        <v>9</v>
      </c>
      <c r="D522">
        <f>+VLOOKUP(B522,[1]Rådata!$O$2:$R$697,3,)</f>
        <v>2008</v>
      </c>
      <c r="E522" t="str">
        <f>+VLOOKUP(B522,[1]Rådata!$O$2:$Q$697,2,)</f>
        <v>NOK</v>
      </c>
      <c r="F522">
        <v>4.5121677205757597E-3</v>
      </c>
      <c r="G522">
        <v>2.5284969832769732E-3</v>
      </c>
      <c r="H522">
        <v>2.732156987963516E-3</v>
      </c>
      <c r="I522">
        <v>0.19680663251970634</v>
      </c>
      <c r="J522" t="s">
        <v>72</v>
      </c>
      <c r="K522">
        <v>12.794289773325401</v>
      </c>
      <c r="L522">
        <v>12.871756127585209</v>
      </c>
      <c r="M522">
        <v>4.6051701859880918</v>
      </c>
      <c r="N522">
        <f t="shared" si="17"/>
        <v>2.1972245773362196</v>
      </c>
      <c r="O522" t="s">
        <v>259</v>
      </c>
      <c r="P522">
        <v>12.871756127585209</v>
      </c>
      <c r="Q522">
        <v>7.2078598714324755</v>
      </c>
      <c r="R522">
        <v>0</v>
      </c>
      <c r="S522">
        <v>7.1308988302963465</v>
      </c>
      <c r="T522">
        <v>0.92592592592592593</v>
      </c>
      <c r="U522">
        <v>0</v>
      </c>
      <c r="V522">
        <v>7.407407407407407E-2</v>
      </c>
    </row>
    <row r="523" spans="1:22" x14ac:dyDescent="0.25">
      <c r="A523">
        <v>2015</v>
      </c>
      <c r="B523" t="s">
        <v>249</v>
      </c>
      <c r="C523">
        <f t="shared" si="16"/>
        <v>7</v>
      </c>
      <c r="D523">
        <f>+VLOOKUP(B523,[1]Rådata!$O$2:$R$697,3,)</f>
        <v>2008</v>
      </c>
      <c r="E523" t="str">
        <f>+VLOOKUP(B523,[1]Rådata!$O$2:$Q$697,2,)</f>
        <v>NOK</v>
      </c>
      <c r="F523">
        <v>7.213993546911919E-2</v>
      </c>
      <c r="G523">
        <v>3.3479438649031849E-2</v>
      </c>
      <c r="H523">
        <v>1.7904405795365157E-2</v>
      </c>
      <c r="I523">
        <v>0.60085490714158685</v>
      </c>
      <c r="J523" t="s">
        <v>72</v>
      </c>
      <c r="K523">
        <v>13.360386083039481</v>
      </c>
      <c r="L523">
        <v>12.734501420694125</v>
      </c>
      <c r="M523">
        <v>4.1431347263915326</v>
      </c>
      <c r="N523">
        <f t="shared" si="17"/>
        <v>1.9459101490553132</v>
      </c>
      <c r="O523" t="s">
        <v>259</v>
      </c>
      <c r="P523">
        <v>12.734501420694125</v>
      </c>
      <c r="Q523">
        <v>7.1777824161951971</v>
      </c>
      <c r="R523">
        <v>0</v>
      </c>
      <c r="S523">
        <v>7.0983756385907864</v>
      </c>
      <c r="T523">
        <v>0.92366412213740456</v>
      </c>
      <c r="U523">
        <v>0</v>
      </c>
      <c r="V523">
        <v>7.6335877862595422E-2</v>
      </c>
    </row>
    <row r="524" spans="1:22" x14ac:dyDescent="0.25">
      <c r="A524">
        <v>2016</v>
      </c>
      <c r="B524" t="s">
        <v>249</v>
      </c>
      <c r="C524">
        <f t="shared" si="16"/>
        <v>8</v>
      </c>
      <c r="D524">
        <f>+VLOOKUP(B524,[1]Rådata!$O$2:$R$697,3,)</f>
        <v>2008</v>
      </c>
      <c r="E524" t="str">
        <f>+VLOOKUP(B524,[1]Rådata!$O$2:$Q$697,2,)</f>
        <v>NOK</v>
      </c>
      <c r="F524">
        <v>-8.7634781434682008E-2</v>
      </c>
      <c r="G524">
        <v>-4.7824776449311768E-2</v>
      </c>
      <c r="H524">
        <v>-4.3603985428696188E-2</v>
      </c>
      <c r="I524">
        <v>0.39415399910401411</v>
      </c>
      <c r="J524" t="s">
        <v>72</v>
      </c>
      <c r="K524">
        <v>12.699221959783214</v>
      </c>
      <c r="L524">
        <v>12.60682667390822</v>
      </c>
      <c r="M524">
        <v>4.4773368144782069</v>
      </c>
      <c r="N524">
        <f t="shared" si="17"/>
        <v>2.0794415416798357</v>
      </c>
      <c r="O524" t="s">
        <v>259</v>
      </c>
      <c r="P524">
        <v>12.60682667390822</v>
      </c>
      <c r="Q524">
        <v>7.1546153569136628</v>
      </c>
      <c r="R524">
        <v>0</v>
      </c>
      <c r="S524">
        <v>7.0983756385907864</v>
      </c>
      <c r="T524">
        <v>0.9453125</v>
      </c>
      <c r="U524">
        <v>0</v>
      </c>
      <c r="V524">
        <v>5.46875E-2</v>
      </c>
    </row>
    <row r="525" spans="1:22" x14ac:dyDescent="0.25">
      <c r="A525">
        <v>2020</v>
      </c>
      <c r="B525" t="s">
        <v>112</v>
      </c>
      <c r="C525">
        <f t="shared" si="16"/>
        <v>24</v>
      </c>
      <c r="D525">
        <f>+VLOOKUP(B525,[1]Rådata!$O$2:$R$697,3,)</f>
        <v>1996</v>
      </c>
      <c r="E525" t="str">
        <f>+VLOOKUP(B525,[1]Rådata!$O$2:$Q$697,2,)</f>
        <v>USD</v>
      </c>
      <c r="F525">
        <v>-0.55593220338983051</v>
      </c>
      <c r="G525">
        <v>-9.6074985354422965E-2</v>
      </c>
      <c r="H525">
        <v>-0.26863226863226863</v>
      </c>
      <c r="I525">
        <v>3.1813559322033895</v>
      </c>
      <c r="J525" t="s">
        <v>68</v>
      </c>
      <c r="K525">
        <v>11.712595660098795</v>
      </c>
      <c r="L525">
        <v>12.740810089342478</v>
      </c>
      <c r="M525">
        <v>5.6383546693337454</v>
      </c>
      <c r="N525">
        <f t="shared" si="17"/>
        <v>3.1780538303479458</v>
      </c>
      <c r="O525" t="s">
        <v>261</v>
      </c>
      <c r="P525">
        <v>14.885278314239386</v>
      </c>
      <c r="Q525">
        <v>9.7231250754916712</v>
      </c>
      <c r="R525">
        <v>8.961204105491877</v>
      </c>
      <c r="S525">
        <v>8.839030283418003</v>
      </c>
      <c r="T525">
        <v>0.41308793456032716</v>
      </c>
      <c r="U525">
        <v>0.46676891615541921</v>
      </c>
      <c r="V525">
        <v>0.12014314928425358</v>
      </c>
    </row>
    <row r="526" spans="1:22" x14ac:dyDescent="0.25">
      <c r="A526">
        <v>2021</v>
      </c>
      <c r="B526" t="s">
        <v>112</v>
      </c>
      <c r="C526">
        <f t="shared" si="16"/>
        <v>25</v>
      </c>
      <c r="D526">
        <f>+VLOOKUP(B526,[1]Rådata!$O$2:$R$697,3,)</f>
        <v>1996</v>
      </c>
      <c r="E526" t="str">
        <f>+VLOOKUP(B526,[1]Rådata!$O$2:$Q$697,2,)</f>
        <v>USD</v>
      </c>
      <c r="F526">
        <v>-0.8498498498498499</v>
      </c>
      <c r="G526">
        <v>-9.5964733808070538E-2</v>
      </c>
      <c r="H526">
        <v>-0.19762569832402238</v>
      </c>
      <c r="I526">
        <v>5.498498498498499</v>
      </c>
      <c r="J526" t="s">
        <v>68</v>
      </c>
      <c r="K526">
        <v>11.871997533508683</v>
      </c>
      <c r="L526">
        <v>12.594391594803367</v>
      </c>
      <c r="M526">
        <v>5.6664266881124323</v>
      </c>
      <c r="N526">
        <f t="shared" si="17"/>
        <v>3.2188758248682006</v>
      </c>
      <c r="O526" t="s">
        <v>261</v>
      </c>
      <c r="P526">
        <v>14.773259831799368</v>
      </c>
      <c r="Q526">
        <v>9.6095753195419693</v>
      </c>
      <c r="R526">
        <v>7.7472127407570968</v>
      </c>
      <c r="S526">
        <v>8.842000932986803</v>
      </c>
      <c r="T526">
        <v>0.46413752222880855</v>
      </c>
      <c r="U526">
        <v>0.15530527563722585</v>
      </c>
      <c r="V526">
        <v>0.38055720213396566</v>
      </c>
    </row>
    <row r="527" spans="1:22" x14ac:dyDescent="0.25">
      <c r="A527">
        <v>2017</v>
      </c>
      <c r="B527" t="s">
        <v>112</v>
      </c>
      <c r="C527">
        <f t="shared" si="16"/>
        <v>21</v>
      </c>
      <c r="D527">
        <f>+VLOOKUP(B527,[1]Rådata!$O$2:$R$697,3,)</f>
        <v>1996</v>
      </c>
      <c r="E527" t="str">
        <f>+VLOOKUP(B527,[1]Rådata!$O$2:$Q$697,2,)</f>
        <v>USD</v>
      </c>
      <c r="F527">
        <v>-0.28335932278903991</v>
      </c>
      <c r="G527">
        <v>-0.15896025993501625</v>
      </c>
      <c r="H527">
        <v>-0.46696035242290757</v>
      </c>
      <c r="I527">
        <v>2.2276676319893072E-6</v>
      </c>
      <c r="J527" t="s">
        <v>68</v>
      </c>
      <c r="K527">
        <v>12.515026853257494</v>
      </c>
      <c r="L527">
        <v>13.592616975405273</v>
      </c>
      <c r="M527">
        <v>6.2245584292753602</v>
      </c>
      <c r="N527">
        <f t="shared" si="17"/>
        <v>3.044522437723423</v>
      </c>
      <c r="O527" t="s">
        <v>261</v>
      </c>
      <c r="P527">
        <v>15.701750805562599</v>
      </c>
      <c r="Q527">
        <v>9.542800370323496</v>
      </c>
      <c r="R527">
        <v>8.6842096707569478</v>
      </c>
      <c r="S527">
        <v>8.7735428505077344</v>
      </c>
      <c r="T527">
        <v>0.46335697399527181</v>
      </c>
      <c r="U527">
        <v>0.42375886524822692</v>
      </c>
      <c r="V527">
        <v>0.11288416075650116</v>
      </c>
    </row>
    <row r="528" spans="1:22" x14ac:dyDescent="0.25">
      <c r="A528">
        <v>2016</v>
      </c>
      <c r="B528" t="s">
        <v>112</v>
      </c>
      <c r="C528">
        <f t="shared" si="16"/>
        <v>20</v>
      </c>
      <c r="D528">
        <f>+VLOOKUP(B528,[1]Rådata!$O$2:$R$697,3,)</f>
        <v>1996</v>
      </c>
      <c r="E528" t="str">
        <f>+VLOOKUP(B528,[1]Rådata!$O$2:$Q$697,2,)</f>
        <v>USD</v>
      </c>
      <c r="F528">
        <v>-0.15971867007672635</v>
      </c>
      <c r="G528">
        <v>-0.11666355314776762</v>
      </c>
      <c r="H528">
        <v>-0.46054572271386435</v>
      </c>
      <c r="I528">
        <v>0.18427109974424552</v>
      </c>
      <c r="J528" t="s">
        <v>68</v>
      </c>
      <c r="K528">
        <v>12.510611835048378</v>
      </c>
      <c r="L528">
        <v>13.883729796941418</v>
      </c>
      <c r="M528">
        <v>6.3279367837291947</v>
      </c>
      <c r="N528">
        <f t="shared" si="17"/>
        <v>2.9957322735539909</v>
      </c>
      <c r="O528" t="s">
        <v>261</v>
      </c>
      <c r="P528">
        <v>15.701750805562599</v>
      </c>
      <c r="Q528">
        <v>9.542800370323496</v>
      </c>
      <c r="R528">
        <v>8.6842096707569478</v>
      </c>
      <c r="S528">
        <v>8.7735428505077344</v>
      </c>
      <c r="T528">
        <v>0.46335697399527181</v>
      </c>
      <c r="U528">
        <v>0.42375886524822692</v>
      </c>
      <c r="V528">
        <v>0.11288416075650116</v>
      </c>
    </row>
    <row r="529" spans="1:22" x14ac:dyDescent="0.25">
      <c r="A529">
        <v>2015</v>
      </c>
      <c r="B529" t="s">
        <v>112</v>
      </c>
      <c r="C529">
        <f t="shared" si="16"/>
        <v>19</v>
      </c>
      <c r="D529">
        <f>+VLOOKUP(B529,[1]Rådata!$O$2:$R$697,3,)</f>
        <v>1996</v>
      </c>
      <c r="E529" t="str">
        <f>+VLOOKUP(B529,[1]Rådata!$O$2:$Q$697,2,)</f>
        <v>USD</v>
      </c>
      <c r="F529">
        <v>-0.15971769815418024</v>
      </c>
      <c r="G529">
        <v>-0.11937997078396363</v>
      </c>
      <c r="H529">
        <v>-0.4458926947559867</v>
      </c>
      <c r="I529">
        <v>0.15070575461454941</v>
      </c>
      <c r="J529" t="s">
        <v>68</v>
      </c>
      <c r="K529">
        <v>12.706544857216672</v>
      </c>
      <c r="L529">
        <v>14.024311747562608</v>
      </c>
      <c r="M529">
        <v>6.4861607889440887</v>
      </c>
      <c r="N529">
        <f t="shared" si="17"/>
        <v>2.9444389791664403</v>
      </c>
      <c r="O529" t="s">
        <v>261</v>
      </c>
      <c r="P529">
        <v>15.701750805562599</v>
      </c>
      <c r="Q529">
        <v>9.542800370323496</v>
      </c>
      <c r="R529">
        <v>8.6842096707569478</v>
      </c>
      <c r="S529">
        <v>8.7735428505077344</v>
      </c>
      <c r="T529">
        <v>0.46335697399527181</v>
      </c>
      <c r="U529">
        <v>0.42375886524822692</v>
      </c>
      <c r="V529">
        <v>0.11288416075650116</v>
      </c>
    </row>
    <row r="530" spans="1:22" x14ac:dyDescent="0.25">
      <c r="A530">
        <v>2022</v>
      </c>
      <c r="B530" t="s">
        <v>112</v>
      </c>
      <c r="C530">
        <f t="shared" si="16"/>
        <v>26</v>
      </c>
      <c r="D530">
        <f>+VLOOKUP(B530,[1]Rådata!$O$2:$R$697,3,)</f>
        <v>1996</v>
      </c>
      <c r="E530" t="str">
        <f>+VLOOKUP(B530,[1]Rådata!$O$2:$Q$697,2,)</f>
        <v>USD</v>
      </c>
      <c r="F530">
        <v>-0.95198675496688745</v>
      </c>
      <c r="G530">
        <v>-0.17974366989684279</v>
      </c>
      <c r="H530">
        <v>-0.38903924221921515</v>
      </c>
      <c r="I530">
        <v>1.1589403973509933</v>
      </c>
      <c r="J530" t="s">
        <v>68</v>
      </c>
      <c r="K530">
        <v>11.903615287496239</v>
      </c>
      <c r="L530">
        <v>12.675763725937609</v>
      </c>
      <c r="M530">
        <v>5.8861040314501558</v>
      </c>
      <c r="N530">
        <f t="shared" si="17"/>
        <v>3.2580965380214821</v>
      </c>
      <c r="O530" t="s">
        <v>261</v>
      </c>
      <c r="P530">
        <v>14.968964927621315</v>
      </c>
      <c r="Q530">
        <v>9.395700557458353</v>
      </c>
      <c r="R530">
        <v>6.9753324288079241</v>
      </c>
      <c r="S530">
        <v>8.2174569990982373</v>
      </c>
      <c r="T530">
        <v>0.30781893004115229</v>
      </c>
      <c r="U530">
        <v>8.8888888888888892E-2</v>
      </c>
      <c r="V530">
        <v>0.60329218106995885</v>
      </c>
    </row>
    <row r="531" spans="1:22" x14ac:dyDescent="0.25">
      <c r="A531">
        <v>2018</v>
      </c>
      <c r="B531" t="s">
        <v>112</v>
      </c>
      <c r="C531">
        <f t="shared" si="16"/>
        <v>22</v>
      </c>
      <c r="D531">
        <f>+VLOOKUP(B531,[1]Rådata!$O$2:$R$697,3,)</f>
        <v>1996</v>
      </c>
      <c r="E531" t="str">
        <f>+VLOOKUP(B531,[1]Rådata!$O$2:$Q$697,2,)</f>
        <v>USD</v>
      </c>
      <c r="F531">
        <v>-0.61855670103092786</v>
      </c>
      <c r="G531">
        <v>-0.18471872376154491</v>
      </c>
      <c r="H531">
        <v>-0.29837251356238698</v>
      </c>
      <c r="I531">
        <v>1.0178069353327084</v>
      </c>
      <c r="J531" t="s">
        <v>68</v>
      </c>
      <c r="K531">
        <v>12.306822548630317</v>
      </c>
      <c r="L531">
        <v>12.786331044011501</v>
      </c>
      <c r="M531">
        <v>6.0088131854425946</v>
      </c>
      <c r="N531">
        <f t="shared" si="17"/>
        <v>3.0910424533583161</v>
      </c>
      <c r="O531" t="s">
        <v>261</v>
      </c>
      <c r="P531">
        <v>14.948630557556422</v>
      </c>
      <c r="Q531">
        <v>9.0187614981395079</v>
      </c>
      <c r="R531">
        <v>0</v>
      </c>
      <c r="S531">
        <v>8.8481604606132809</v>
      </c>
      <c r="T531">
        <v>0.84315789473684211</v>
      </c>
      <c r="U531">
        <v>-4.736842105263158E-2</v>
      </c>
      <c r="V531">
        <v>0.20421052631578948</v>
      </c>
    </row>
    <row r="532" spans="1:22" x14ac:dyDescent="0.25">
      <c r="A532">
        <v>2021</v>
      </c>
      <c r="B532" t="s">
        <v>231</v>
      </c>
      <c r="C532">
        <f t="shared" si="16"/>
        <v>11</v>
      </c>
      <c r="D532">
        <f>+VLOOKUP(B532,[1]Rådata!$O$2:$R$697,3,)</f>
        <v>2010</v>
      </c>
      <c r="E532" t="str">
        <f>+VLOOKUP(B532,[1]Rådata!$O$2:$Q$697,2,)</f>
        <v>NOK</v>
      </c>
      <c r="F532">
        <v>9.6650131236438605E-2</v>
      </c>
      <c r="G532">
        <v>9.572889344225656E-2</v>
      </c>
      <c r="H532">
        <v>0.7862618400763639</v>
      </c>
      <c r="I532">
        <v>9.025889862481542E-7</v>
      </c>
      <c r="J532" t="s">
        <v>84</v>
      </c>
      <c r="K532">
        <v>11.821806248563004</v>
      </c>
      <c r="L532">
        <v>13.927575945646748</v>
      </c>
      <c r="M532">
        <v>1.6094379124341003</v>
      </c>
      <c r="N532">
        <f t="shared" si="17"/>
        <v>2.3978952727983707</v>
      </c>
      <c r="O532" t="s">
        <v>258</v>
      </c>
      <c r="P532">
        <v>13.927575945646748</v>
      </c>
      <c r="Q532">
        <v>8.0646364757742219</v>
      </c>
      <c r="R532">
        <v>7.0121152943063798</v>
      </c>
      <c r="S532">
        <v>7.6157910720358331</v>
      </c>
      <c r="T532">
        <v>0.63836477987421381</v>
      </c>
      <c r="U532">
        <v>0.34905660377358488</v>
      </c>
      <c r="V532">
        <v>1.2578616352201259E-2</v>
      </c>
    </row>
    <row r="533" spans="1:22" x14ac:dyDescent="0.25">
      <c r="A533">
        <v>2020</v>
      </c>
      <c r="B533" t="s">
        <v>231</v>
      </c>
      <c r="C533">
        <f t="shared" si="16"/>
        <v>10</v>
      </c>
      <c r="D533">
        <f>+VLOOKUP(B533,[1]Rådata!$O$2:$R$697,3,)</f>
        <v>2010</v>
      </c>
      <c r="E533" t="str">
        <f>+VLOOKUP(B533,[1]Rådata!$O$2:$Q$697,2,)</f>
        <v>NOK</v>
      </c>
      <c r="F533">
        <v>0.20087290448544984</v>
      </c>
      <c r="G533">
        <v>0.19815368031439545</v>
      </c>
      <c r="H533">
        <v>0.88921685504023473</v>
      </c>
      <c r="I533">
        <v>1.2947263207503198E-6</v>
      </c>
      <c r="J533" t="s">
        <v>84</v>
      </c>
      <c r="K533">
        <v>12.069542475349083</v>
      </c>
      <c r="L533">
        <v>13.570840719705725</v>
      </c>
      <c r="M533">
        <v>0.69314718055994529</v>
      </c>
      <c r="N533">
        <f t="shared" si="17"/>
        <v>2.3025850929940459</v>
      </c>
      <c r="O533" t="s">
        <v>258</v>
      </c>
      <c r="P533">
        <v>13.570840719705725</v>
      </c>
      <c r="Q533">
        <v>7.8320141805054693</v>
      </c>
      <c r="R533">
        <v>5.393627546352362</v>
      </c>
      <c r="S533">
        <v>7.7406644019172415</v>
      </c>
      <c r="T533">
        <v>0.91269841269841268</v>
      </c>
      <c r="U533">
        <v>8.7301587301587297E-2</v>
      </c>
      <c r="V533">
        <v>0</v>
      </c>
    </row>
    <row r="534" spans="1:22" x14ac:dyDescent="0.25">
      <c r="A534">
        <v>2016</v>
      </c>
      <c r="B534" t="s">
        <v>231</v>
      </c>
      <c r="C534">
        <f t="shared" si="16"/>
        <v>6</v>
      </c>
      <c r="D534">
        <f>+VLOOKUP(B534,[1]Rådata!$O$2:$R$697,3,)</f>
        <v>2010</v>
      </c>
      <c r="E534" t="str">
        <f>+VLOOKUP(B534,[1]Rådata!$O$2:$Q$697,2,)</f>
        <v>NOK</v>
      </c>
      <c r="F534">
        <v>0.14116982364134456</v>
      </c>
      <c r="G534">
        <v>0.12812694973150859</v>
      </c>
      <c r="H534">
        <v>0.94884960910711824</v>
      </c>
      <c r="I534">
        <v>5.8667183618081743E-2</v>
      </c>
      <c r="J534" t="s">
        <v>84</v>
      </c>
      <c r="K534">
        <v>11.666984712046212</v>
      </c>
      <c r="L534">
        <v>13.669213457887688</v>
      </c>
      <c r="M534">
        <v>1.791759469228055</v>
      </c>
      <c r="N534">
        <f t="shared" si="17"/>
        <v>1.791759469228055</v>
      </c>
      <c r="O534" t="s">
        <v>258</v>
      </c>
      <c r="P534">
        <v>13.669213457887688</v>
      </c>
      <c r="Q534">
        <v>7.8320141805054693</v>
      </c>
      <c r="R534">
        <v>0</v>
      </c>
      <c r="S534">
        <v>7.8320141805054693</v>
      </c>
      <c r="T534">
        <v>1</v>
      </c>
      <c r="U534">
        <v>0</v>
      </c>
      <c r="V534">
        <v>0</v>
      </c>
    </row>
    <row r="535" spans="1:22" x14ac:dyDescent="0.25">
      <c r="A535">
        <v>2019</v>
      </c>
      <c r="B535" t="s">
        <v>231</v>
      </c>
      <c r="C535">
        <f t="shared" si="16"/>
        <v>9</v>
      </c>
      <c r="D535">
        <f>+VLOOKUP(B535,[1]Rådata!$O$2:$R$697,3,)</f>
        <v>2010</v>
      </c>
      <c r="E535" t="str">
        <f>+VLOOKUP(B535,[1]Rådata!$O$2:$Q$697,2,)</f>
        <v>NOK</v>
      </c>
      <c r="F535">
        <v>0.14611103036106671</v>
      </c>
      <c r="G535">
        <v>0.11716377149099452</v>
      </c>
      <c r="H535">
        <v>0.88903339923004898</v>
      </c>
      <c r="I535">
        <v>0.15675008621254741</v>
      </c>
      <c r="J535" t="s">
        <v>84</v>
      </c>
      <c r="K535">
        <v>10.96242302405134</v>
      </c>
      <c r="L535">
        <v>12.988985115911779</v>
      </c>
      <c r="M535">
        <v>1.791759469228055</v>
      </c>
      <c r="N535">
        <f t="shared" si="17"/>
        <v>2.1972245773362196</v>
      </c>
      <c r="O535" t="s">
        <v>258</v>
      </c>
      <c r="P535">
        <v>12.988985115911779</v>
      </c>
      <c r="Q535">
        <v>7.6108527903952501</v>
      </c>
      <c r="R535">
        <v>0</v>
      </c>
      <c r="S535">
        <v>7.6108527903952501</v>
      </c>
      <c r="T535">
        <v>1</v>
      </c>
      <c r="U535">
        <v>0</v>
      </c>
      <c r="V535">
        <v>0</v>
      </c>
    </row>
    <row r="536" spans="1:22" x14ac:dyDescent="0.25">
      <c r="A536">
        <v>2017</v>
      </c>
      <c r="B536" t="s">
        <v>231</v>
      </c>
      <c r="C536">
        <f t="shared" si="16"/>
        <v>7</v>
      </c>
      <c r="D536">
        <f>+VLOOKUP(B536,[1]Rådata!$O$2:$R$697,3,)</f>
        <v>2010</v>
      </c>
      <c r="E536" t="str">
        <f>+VLOOKUP(B536,[1]Rådata!$O$2:$Q$697,2,)</f>
        <v>NOK</v>
      </c>
      <c r="F536">
        <v>0.12700893020131288</v>
      </c>
      <c r="G536">
        <v>0.10613021910636819</v>
      </c>
      <c r="H536">
        <v>0.95534684462020103</v>
      </c>
      <c r="I536">
        <v>0.10222634372877891</v>
      </c>
      <c r="J536" t="s">
        <v>84</v>
      </c>
      <c r="K536">
        <v>10.908173703172075</v>
      </c>
      <c r="L536">
        <v>13.105581343519093</v>
      </c>
      <c r="M536">
        <v>1.791759469228055</v>
      </c>
      <c r="N536">
        <f t="shared" si="17"/>
        <v>1.9459101490553132</v>
      </c>
      <c r="O536" t="s">
        <v>258</v>
      </c>
      <c r="P536">
        <v>13.105581343519093</v>
      </c>
      <c r="Q536">
        <v>7.6108527903952501</v>
      </c>
      <c r="R536">
        <v>0</v>
      </c>
      <c r="S536">
        <v>7.6108527903952501</v>
      </c>
      <c r="T536">
        <v>1</v>
      </c>
      <c r="U536">
        <v>0</v>
      </c>
      <c r="V536">
        <v>0</v>
      </c>
    </row>
    <row r="537" spans="1:22" x14ac:dyDescent="0.25">
      <c r="A537">
        <v>2018</v>
      </c>
      <c r="B537" t="s">
        <v>141</v>
      </c>
      <c r="C537">
        <f t="shared" si="16"/>
        <v>27</v>
      </c>
      <c r="D537">
        <f>+VLOOKUP(B537,[1]Rådata!$O$2:$R$697,3,)</f>
        <v>1991</v>
      </c>
      <c r="E537" t="str">
        <f>+VLOOKUP(B537,[1]Rådata!$O$2:$Q$697,2,)</f>
        <v>NOK</v>
      </c>
      <c r="F537">
        <v>0.48736421755959308</v>
      </c>
      <c r="G537">
        <v>0.29134870692628301</v>
      </c>
      <c r="H537">
        <v>0.39019512556831765</v>
      </c>
      <c r="I537">
        <v>0.11263308574582505</v>
      </c>
      <c r="J537" t="s">
        <v>56</v>
      </c>
      <c r="K537">
        <v>16.24043168375265</v>
      </c>
      <c r="L537">
        <v>16.532557764362082</v>
      </c>
      <c r="M537">
        <v>7.0909098220799835</v>
      </c>
      <c r="N537">
        <f t="shared" si="17"/>
        <v>3.2958368660043291</v>
      </c>
      <c r="O537" t="s">
        <v>262</v>
      </c>
      <c r="P537">
        <v>16.532557764362082</v>
      </c>
      <c r="Q537">
        <v>9.3630614589938475</v>
      </c>
      <c r="R537">
        <v>7.5336937098486327</v>
      </c>
      <c r="S537">
        <v>8.8720665134083418</v>
      </c>
      <c r="T537">
        <v>0.6120171673819742</v>
      </c>
      <c r="U537">
        <v>0.16051502145922747</v>
      </c>
      <c r="V537">
        <v>0.22746781115879827</v>
      </c>
    </row>
    <row r="538" spans="1:22" x14ac:dyDescent="0.25">
      <c r="A538">
        <v>2022</v>
      </c>
      <c r="B538" t="s">
        <v>141</v>
      </c>
      <c r="C538">
        <f t="shared" si="16"/>
        <v>31</v>
      </c>
      <c r="D538">
        <f>+VLOOKUP(B538,[1]Rådata!$O$2:$R$697,3,)</f>
        <v>1991</v>
      </c>
      <c r="E538" t="str">
        <f>+VLOOKUP(B538,[1]Rådata!$O$2:$Q$697,2,)</f>
        <v>NOK</v>
      </c>
      <c r="F538">
        <v>0.24931637367263815</v>
      </c>
      <c r="G538">
        <v>7.72109703333691E-2</v>
      </c>
      <c r="H538">
        <v>0.24147051548913245</v>
      </c>
      <c r="I538">
        <v>1.0075542071802241</v>
      </c>
      <c r="J538" t="s">
        <v>56</v>
      </c>
      <c r="K538">
        <v>16.810486695719632</v>
      </c>
      <c r="L538">
        <v>17.950692522587929</v>
      </c>
      <c r="M538">
        <v>7.6123368371677458</v>
      </c>
      <c r="N538">
        <f t="shared" si="17"/>
        <v>3.4339872044851463</v>
      </c>
      <c r="O538" t="s">
        <v>262</v>
      </c>
      <c r="P538">
        <v>17.950692522587929</v>
      </c>
      <c r="Q538">
        <v>9.3227758013059709</v>
      </c>
      <c r="R538">
        <v>9.0407375875900033</v>
      </c>
      <c r="S538">
        <v>7.8516611778892651</v>
      </c>
      <c r="T538">
        <v>0.22966934763181412</v>
      </c>
      <c r="U538">
        <v>0.75424486148346737</v>
      </c>
      <c r="V538">
        <v>1.6085790884718499E-2</v>
      </c>
    </row>
    <row r="539" spans="1:22" x14ac:dyDescent="0.25">
      <c r="A539">
        <v>2017</v>
      </c>
      <c r="B539" t="s">
        <v>141</v>
      </c>
      <c r="C539">
        <f t="shared" si="16"/>
        <v>26</v>
      </c>
      <c r="D539">
        <f>+VLOOKUP(B539,[1]Rådata!$O$2:$R$697,3,)</f>
        <v>1991</v>
      </c>
      <c r="E539" t="str">
        <f>+VLOOKUP(B539,[1]Rådata!$O$2:$Q$697,2,)</f>
        <v>NOK</v>
      </c>
      <c r="F539">
        <v>0.3477152354618876</v>
      </c>
      <c r="G539">
        <v>0.20390312856493684</v>
      </c>
      <c r="H539">
        <v>0.24505729745249205</v>
      </c>
      <c r="I539">
        <v>0.15250527733359331</v>
      </c>
      <c r="J539" t="s">
        <v>56</v>
      </c>
      <c r="K539">
        <v>16.190923346765061</v>
      </c>
      <c r="L539">
        <v>16.374770376033446</v>
      </c>
      <c r="M539">
        <v>7.0859014643656106</v>
      </c>
      <c r="N539">
        <f t="shared" si="17"/>
        <v>3.2580965380214821</v>
      </c>
      <c r="O539" t="s">
        <v>262</v>
      </c>
      <c r="P539">
        <v>16.374770376033446</v>
      </c>
      <c r="Q539">
        <v>9.0449939193881903</v>
      </c>
      <c r="R539">
        <v>7.383989457978509</v>
      </c>
      <c r="S539">
        <v>8.5131851700186978</v>
      </c>
      <c r="T539">
        <v>0.58754129306276548</v>
      </c>
      <c r="U539">
        <v>0.18994808872109487</v>
      </c>
      <c r="V539">
        <v>0.22251061821613968</v>
      </c>
    </row>
    <row r="540" spans="1:22" x14ac:dyDescent="0.25">
      <c r="A540">
        <v>2019</v>
      </c>
      <c r="B540" t="s">
        <v>141</v>
      </c>
      <c r="C540">
        <f t="shared" si="16"/>
        <v>28</v>
      </c>
      <c r="D540">
        <f>+VLOOKUP(B540,[1]Rådata!$O$2:$R$697,3,)</f>
        <v>1991</v>
      </c>
      <c r="E540" t="str">
        <f>+VLOOKUP(B540,[1]Rådata!$O$2:$Q$697,2,)</f>
        <v>NOK</v>
      </c>
      <c r="F540">
        <v>0.32330847684927688</v>
      </c>
      <c r="G540">
        <v>0.1619181458170626</v>
      </c>
      <c r="H540">
        <v>0.23866759404064691</v>
      </c>
      <c r="I540">
        <v>0.35974082202912838</v>
      </c>
      <c r="J540" t="s">
        <v>56</v>
      </c>
      <c r="K540">
        <v>16.317126575457888</v>
      </c>
      <c r="L540">
        <v>16.705107404583124</v>
      </c>
      <c r="M540">
        <v>7.4401466806626884</v>
      </c>
      <c r="N540">
        <f t="shared" si="17"/>
        <v>3.3322045101752038</v>
      </c>
      <c r="O540" t="s">
        <v>262</v>
      </c>
      <c r="P540">
        <v>16.705107404583124</v>
      </c>
      <c r="Q540">
        <v>8.8378263640077037</v>
      </c>
      <c r="R540">
        <v>6.620073206530356</v>
      </c>
      <c r="S540">
        <v>8.3187422526923989</v>
      </c>
      <c r="T540">
        <v>0.59506531204644408</v>
      </c>
      <c r="U540">
        <v>0.10885341074020319</v>
      </c>
      <c r="V540">
        <v>0.2960812772133527</v>
      </c>
    </row>
    <row r="541" spans="1:22" x14ac:dyDescent="0.25">
      <c r="A541">
        <v>2016</v>
      </c>
      <c r="B541" t="s">
        <v>141</v>
      </c>
      <c r="C541">
        <f t="shared" si="16"/>
        <v>25</v>
      </c>
      <c r="D541">
        <f>+VLOOKUP(B541,[1]Rådata!$O$2:$R$697,3,)</f>
        <v>1991</v>
      </c>
      <c r="E541" t="str">
        <f>+VLOOKUP(B541,[1]Rådata!$O$2:$Q$697,2,)</f>
        <v>NOK</v>
      </c>
      <c r="F541">
        <v>0.47612065407967785</v>
      </c>
      <c r="G541">
        <v>0.234420878089518</v>
      </c>
      <c r="H541">
        <v>0.35050220126898329</v>
      </c>
      <c r="I541">
        <v>0.36965849756630437</v>
      </c>
      <c r="J541" t="s">
        <v>56</v>
      </c>
      <c r="K541">
        <v>16.008642215163057</v>
      </c>
      <c r="L541">
        <v>16.410891077901876</v>
      </c>
      <c r="M541">
        <v>7.1139561095660344</v>
      </c>
      <c r="N541">
        <f t="shared" si="17"/>
        <v>3.2188758248682006</v>
      </c>
      <c r="O541" t="s">
        <v>262</v>
      </c>
      <c r="P541">
        <v>16.410891077901876</v>
      </c>
      <c r="Q541">
        <v>8.5251613610654147</v>
      </c>
      <c r="R541">
        <v>0</v>
      </c>
      <c r="S541">
        <v>8.0833286087863758</v>
      </c>
      <c r="T541">
        <v>0.6428571428571429</v>
      </c>
      <c r="U541">
        <v>0</v>
      </c>
      <c r="V541">
        <v>0.35714285714285715</v>
      </c>
    </row>
    <row r="542" spans="1:22" x14ac:dyDescent="0.25">
      <c r="A542">
        <v>2015</v>
      </c>
      <c r="B542" t="s">
        <v>141</v>
      </c>
      <c r="C542">
        <f t="shared" si="16"/>
        <v>24</v>
      </c>
      <c r="D542">
        <f>+VLOOKUP(B542,[1]Rådata!$O$2:$R$697,3,)</f>
        <v>1991</v>
      </c>
      <c r="E542" t="str">
        <f>+VLOOKUP(B542,[1]Rådata!$O$2:$Q$697,2,)</f>
        <v>NOK</v>
      </c>
      <c r="F542">
        <v>0.28623918765284545</v>
      </c>
      <c r="G542">
        <v>0.134634726973521</v>
      </c>
      <c r="H542">
        <v>0.20173530356516445</v>
      </c>
      <c r="I542">
        <v>0.53479611668592575</v>
      </c>
      <c r="J542" t="s">
        <v>56</v>
      </c>
      <c r="K542">
        <v>15.803865064796591</v>
      </c>
      <c r="L542">
        <v>16.20825613928783</v>
      </c>
      <c r="M542">
        <v>7.1639466843425472</v>
      </c>
      <c r="N542">
        <f t="shared" si="17"/>
        <v>3.1780538303479458</v>
      </c>
      <c r="O542" t="s">
        <v>262</v>
      </c>
      <c r="P542">
        <v>16.20825613928783</v>
      </c>
      <c r="Q542">
        <v>8.2160880986323157</v>
      </c>
      <c r="R542">
        <v>0</v>
      </c>
      <c r="S542">
        <v>7.9861648603327273</v>
      </c>
      <c r="T542">
        <v>0.79459459459459458</v>
      </c>
      <c r="U542">
        <v>0</v>
      </c>
      <c r="V542">
        <v>0.20540540540540542</v>
      </c>
    </row>
    <row r="543" spans="1:22" x14ac:dyDescent="0.25">
      <c r="A543">
        <v>2020</v>
      </c>
      <c r="B543" t="s">
        <v>141</v>
      </c>
      <c r="C543">
        <f t="shared" si="16"/>
        <v>29</v>
      </c>
      <c r="D543">
        <f>+VLOOKUP(B543,[1]Rådata!$O$2:$R$697,3,)</f>
        <v>1991</v>
      </c>
      <c r="E543" t="str">
        <f>+VLOOKUP(B543,[1]Rådata!$O$2:$Q$697,2,)</f>
        <v>NOK</v>
      </c>
      <c r="F543">
        <v>0.28682889155798752</v>
      </c>
      <c r="G543">
        <v>0.12844490779561268</v>
      </c>
      <c r="H543">
        <v>0.21977170329922474</v>
      </c>
      <c r="I543">
        <v>0.45140064740530322</v>
      </c>
      <c r="J543" t="s">
        <v>56</v>
      </c>
      <c r="K543">
        <v>16.369381701058792</v>
      </c>
      <c r="L543">
        <v>16.906470917043855</v>
      </c>
      <c r="M543">
        <v>7.4747721823978699</v>
      </c>
      <c r="N543">
        <f t="shared" si="17"/>
        <v>3.3672958299864741</v>
      </c>
      <c r="O543" t="s">
        <v>262</v>
      </c>
      <c r="P543">
        <v>16.906470917043855</v>
      </c>
      <c r="Q543">
        <v>7.6544432264701125</v>
      </c>
      <c r="R543">
        <v>0</v>
      </c>
      <c r="S543">
        <v>7.6255950721324535</v>
      </c>
      <c r="T543">
        <v>0.97156398104265407</v>
      </c>
      <c r="U543">
        <v>0</v>
      </c>
      <c r="V543">
        <v>2.843601895734597E-2</v>
      </c>
    </row>
    <row r="544" spans="1:22" x14ac:dyDescent="0.25">
      <c r="A544">
        <v>2021</v>
      </c>
      <c r="B544" t="s">
        <v>141</v>
      </c>
      <c r="C544">
        <f t="shared" si="16"/>
        <v>30</v>
      </c>
      <c r="D544">
        <f>+VLOOKUP(B544,[1]Rådata!$O$2:$R$697,3,)</f>
        <v>1991</v>
      </c>
      <c r="E544" t="str">
        <f>+VLOOKUP(B544,[1]Rådata!$O$2:$Q$697,2,)</f>
        <v>NOK</v>
      </c>
      <c r="F544">
        <v>0.27853823054856675</v>
      </c>
      <c r="G544">
        <v>0.13121328344190336</v>
      </c>
      <c r="H544">
        <v>0.2473196165978776</v>
      </c>
      <c r="I544">
        <v>0.4276007382722859</v>
      </c>
      <c r="J544" t="s">
        <v>56</v>
      </c>
      <c r="K544">
        <v>16.516897743732752</v>
      </c>
      <c r="L544">
        <v>17.150755121063799</v>
      </c>
      <c r="M544">
        <v>7.5234813125734972</v>
      </c>
      <c r="N544">
        <f t="shared" si="17"/>
        <v>3.4011973816621555</v>
      </c>
      <c r="O544" t="s">
        <v>262</v>
      </c>
      <c r="P544">
        <v>17.150755121063799</v>
      </c>
      <c r="Q544">
        <v>7.6449193449588568</v>
      </c>
      <c r="R544">
        <v>0</v>
      </c>
      <c r="S544">
        <v>7.6058900010531216</v>
      </c>
      <c r="T544">
        <v>0.96172248803827753</v>
      </c>
      <c r="U544">
        <v>0</v>
      </c>
      <c r="V544">
        <v>3.8277511961722487E-2</v>
      </c>
    </row>
    <row r="545" spans="1:22" x14ac:dyDescent="0.25">
      <c r="A545">
        <v>2015</v>
      </c>
      <c r="B545" t="s">
        <v>62</v>
      </c>
      <c r="C545">
        <f t="shared" si="16"/>
        <v>20</v>
      </c>
      <c r="D545">
        <f>+VLOOKUP(B545,[1]Rådata!$O$2:$R$697,3,)</f>
        <v>1995</v>
      </c>
      <c r="E545" t="str">
        <f>+VLOOKUP(B545,[1]Rådata!$O$2:$Q$697,2,)</f>
        <v>NOK</v>
      </c>
      <c r="F545">
        <v>0.13377448316903412</v>
      </c>
      <c r="G545">
        <v>3.2411999069062065E-2</v>
      </c>
      <c r="H545">
        <v>4.305336582766163E-2</v>
      </c>
      <c r="I545">
        <v>1.7970807782866309</v>
      </c>
      <c r="J545" t="s">
        <v>64</v>
      </c>
      <c r="K545">
        <v>14.874045019595254</v>
      </c>
      <c r="L545">
        <v>15.157956735686405</v>
      </c>
      <c r="M545">
        <v>7.6506445514368968</v>
      </c>
      <c r="N545">
        <f t="shared" si="17"/>
        <v>2.9957322735539909</v>
      </c>
      <c r="O545" t="s">
        <v>262</v>
      </c>
      <c r="P545">
        <v>15.157956735686405</v>
      </c>
      <c r="Q545">
        <v>10.819578264407616</v>
      </c>
      <c r="R545">
        <v>7.4265490723973047</v>
      </c>
      <c r="S545">
        <v>10.784565528654539</v>
      </c>
      <c r="T545">
        <v>0.96559311862372477</v>
      </c>
      <c r="U545">
        <v>3.3606721344268856E-2</v>
      </c>
      <c r="V545">
        <v>8.0016003200640128E-4</v>
      </c>
    </row>
    <row r="546" spans="1:22" x14ac:dyDescent="0.25">
      <c r="A546">
        <v>2022</v>
      </c>
      <c r="B546" t="s">
        <v>62</v>
      </c>
      <c r="C546">
        <f t="shared" si="16"/>
        <v>27</v>
      </c>
      <c r="D546">
        <f>+VLOOKUP(B546,[1]Rådata!$O$2:$R$697,3,)</f>
        <v>1995</v>
      </c>
      <c r="E546" t="str">
        <f>+VLOOKUP(B546,[1]Rådata!$O$2:$Q$697,2,)</f>
        <v>NOK</v>
      </c>
      <c r="F546">
        <v>3.604651162790698E-2</v>
      </c>
      <c r="G546">
        <v>3.573487031700288E-3</v>
      </c>
      <c r="H546">
        <v>7.5943165115139634E-3</v>
      </c>
      <c r="I546">
        <v>6.5534883720930228</v>
      </c>
      <c r="J546" t="s">
        <v>64</v>
      </c>
      <c r="K546">
        <v>15.222097622351928</v>
      </c>
      <c r="L546">
        <v>15.975955883797196</v>
      </c>
      <c r="M546">
        <v>7.6338535596817678</v>
      </c>
      <c r="N546">
        <f t="shared" si="17"/>
        <v>3.2958368660043291</v>
      </c>
      <c r="O546" t="s">
        <v>262</v>
      </c>
      <c r="P546">
        <v>15.975955883797196</v>
      </c>
      <c r="Q546">
        <v>9.6865745509725549</v>
      </c>
      <c r="R546">
        <v>9.1798811644914746</v>
      </c>
      <c r="S546">
        <v>8.5941542325523663</v>
      </c>
      <c r="T546">
        <v>0.33540372670807456</v>
      </c>
      <c r="U546">
        <v>0.60248447204968947</v>
      </c>
      <c r="V546">
        <v>6.2111801242236024E-2</v>
      </c>
    </row>
    <row r="547" spans="1:22" x14ac:dyDescent="0.25">
      <c r="A547">
        <v>2019</v>
      </c>
      <c r="B547" t="s">
        <v>62</v>
      </c>
      <c r="C547">
        <f t="shared" si="16"/>
        <v>24</v>
      </c>
      <c r="D547">
        <f>+VLOOKUP(B547,[1]Rådata!$O$2:$R$697,3,)</f>
        <v>1995</v>
      </c>
      <c r="E547" t="str">
        <f>+VLOOKUP(B547,[1]Rådata!$O$2:$Q$697,2,)</f>
        <v>NOK</v>
      </c>
      <c r="F547">
        <v>0.41864268192968113</v>
      </c>
      <c r="G547">
        <v>6.409614421632448E-2</v>
      </c>
      <c r="H547">
        <v>0.12841735640832705</v>
      </c>
      <c r="I547">
        <v>3.9362224039247753</v>
      </c>
      <c r="J547" t="s">
        <v>64</v>
      </c>
      <c r="K547">
        <v>15.198549626363492</v>
      </c>
      <c r="L547">
        <v>15.893450973517844</v>
      </c>
      <c r="M547">
        <v>7.7332456465297952</v>
      </c>
      <c r="N547">
        <f t="shared" si="17"/>
        <v>3.1780538303479458</v>
      </c>
      <c r="O547" t="s">
        <v>262</v>
      </c>
      <c r="P547">
        <v>15.893450973517844</v>
      </c>
      <c r="Q547">
        <v>9.532423871145296</v>
      </c>
      <c r="R547">
        <v>9.0094474295967935</v>
      </c>
      <c r="S547">
        <v>8.3916299684408919</v>
      </c>
      <c r="T547">
        <v>0.31956521739130433</v>
      </c>
      <c r="U547">
        <v>0.59275362318840574</v>
      </c>
      <c r="V547">
        <v>8.7681159420289853E-2</v>
      </c>
    </row>
    <row r="548" spans="1:22" x14ac:dyDescent="0.25">
      <c r="A548">
        <v>2018</v>
      </c>
      <c r="B548" t="s">
        <v>62</v>
      </c>
      <c r="C548">
        <f t="shared" si="16"/>
        <v>23</v>
      </c>
      <c r="D548">
        <f>+VLOOKUP(B548,[1]Rådata!$O$2:$R$697,3,)</f>
        <v>1995</v>
      </c>
      <c r="E548" t="str">
        <f>+VLOOKUP(B548,[1]Rådata!$O$2:$Q$697,2,)</f>
        <v>NOK</v>
      </c>
      <c r="F548">
        <v>0.34611671612636996</v>
      </c>
      <c r="G548">
        <v>9.1380330430345671E-2</v>
      </c>
      <c r="H548">
        <v>0.11297738451781283</v>
      </c>
      <c r="I548">
        <v>1.6834951857864375</v>
      </c>
      <c r="J548" t="s">
        <v>64</v>
      </c>
      <c r="K548">
        <v>14.996973608030141</v>
      </c>
      <c r="L548">
        <v>15.209131017570396</v>
      </c>
      <c r="M548">
        <v>7.5485559791698735</v>
      </c>
      <c r="N548">
        <f t="shared" si="17"/>
        <v>3.1354942159291497</v>
      </c>
      <c r="O548" t="s">
        <v>262</v>
      </c>
      <c r="P548">
        <v>15.209131017570396</v>
      </c>
      <c r="Q548">
        <v>9.3128969603012752</v>
      </c>
      <c r="R548">
        <v>8.7577836563341673</v>
      </c>
      <c r="S548">
        <v>8.382518288089635</v>
      </c>
      <c r="T548">
        <v>0.3944043321299639</v>
      </c>
      <c r="U548">
        <v>0.57400722021660655</v>
      </c>
      <c r="V548">
        <v>3.1588447653429601E-2</v>
      </c>
    </row>
    <row r="549" spans="1:22" x14ac:dyDescent="0.25">
      <c r="A549">
        <v>2020</v>
      </c>
      <c r="B549" t="s">
        <v>62</v>
      </c>
      <c r="C549">
        <f t="shared" si="16"/>
        <v>25</v>
      </c>
      <c r="D549">
        <f>+VLOOKUP(B549,[1]Rådata!$O$2:$R$697,3,)</f>
        <v>1995</v>
      </c>
      <c r="E549" t="str">
        <f>+VLOOKUP(B549,[1]Rådata!$O$2:$Q$697,2,)</f>
        <v>NOK</v>
      </c>
      <c r="F549">
        <v>9.8305084745762716E-2</v>
      </c>
      <c r="G549">
        <v>9.5699043009569908E-3</v>
      </c>
      <c r="H549">
        <v>2.4617996604414261E-2</v>
      </c>
      <c r="I549">
        <v>6.898305084745763</v>
      </c>
      <c r="J549" t="s">
        <v>64</v>
      </c>
      <c r="K549">
        <v>15.077940931861779</v>
      </c>
      <c r="L549">
        <v>16.022795471103993</v>
      </c>
      <c r="M549">
        <v>7.3658128372094724</v>
      </c>
      <c r="N549">
        <f t="shared" si="17"/>
        <v>3.2188758248682006</v>
      </c>
      <c r="O549" t="s">
        <v>262</v>
      </c>
      <c r="P549">
        <v>16.022795471103993</v>
      </c>
      <c r="Q549">
        <v>9.1921764013485117</v>
      </c>
      <c r="R549">
        <v>7.9083871592900428</v>
      </c>
      <c r="S549">
        <v>8.6911464985396751</v>
      </c>
      <c r="T549">
        <v>0.6059063136456212</v>
      </c>
      <c r="U549">
        <v>0.27698574338085541</v>
      </c>
      <c r="V549">
        <v>0.11710794297352342</v>
      </c>
    </row>
    <row r="550" spans="1:22" x14ac:dyDescent="0.25">
      <c r="A550">
        <v>2021</v>
      </c>
      <c r="B550" t="s">
        <v>62</v>
      </c>
      <c r="C550">
        <f t="shared" si="16"/>
        <v>26</v>
      </c>
      <c r="D550">
        <f>+VLOOKUP(B550,[1]Rådata!$O$2:$R$697,3,)</f>
        <v>1995</v>
      </c>
      <c r="E550" t="str">
        <f>+VLOOKUP(B550,[1]Rådata!$O$2:$Q$697,2,)</f>
        <v>NOK</v>
      </c>
      <c r="F550">
        <v>-0.45548654244306419</v>
      </c>
      <c r="G550">
        <v>-2.6391554702495202E-2</v>
      </c>
      <c r="H550">
        <v>-6.7754850631352018E-2</v>
      </c>
      <c r="I550">
        <v>11.846790890269151</v>
      </c>
      <c r="J550" t="s">
        <v>64</v>
      </c>
      <c r="K550">
        <v>14.993242051084984</v>
      </c>
      <c r="L550">
        <v>15.936094042975284</v>
      </c>
      <c r="M550">
        <v>7.51425465281641</v>
      </c>
      <c r="N550">
        <f t="shared" si="17"/>
        <v>3.2580965380214821</v>
      </c>
      <c r="O550" t="s">
        <v>262</v>
      </c>
      <c r="P550">
        <v>15.936094042975284</v>
      </c>
      <c r="Q550">
        <v>8.7795574558837277</v>
      </c>
      <c r="R550">
        <v>0</v>
      </c>
      <c r="S550">
        <v>8.6125033712205621</v>
      </c>
      <c r="T550">
        <v>0.84615384615384615</v>
      </c>
      <c r="U550">
        <v>0</v>
      </c>
      <c r="V550">
        <v>0.15384615384615385</v>
      </c>
    </row>
    <row r="551" spans="1:22" x14ac:dyDescent="0.25">
      <c r="A551">
        <v>2017</v>
      </c>
      <c r="B551" t="s">
        <v>62</v>
      </c>
      <c r="C551">
        <f t="shared" si="16"/>
        <v>22</v>
      </c>
      <c r="D551">
        <f>+VLOOKUP(B551,[1]Rådata!$O$2:$R$697,3,)</f>
        <v>1995</v>
      </c>
      <c r="E551" t="str">
        <f>+VLOOKUP(B551,[1]Rådata!$O$2:$Q$697,2,)</f>
        <v>NOK</v>
      </c>
      <c r="F551">
        <v>0.31146157477432346</v>
      </c>
      <c r="G551">
        <v>8.5404219358455269E-2</v>
      </c>
      <c r="H551">
        <v>9.947320988744518E-2</v>
      </c>
      <c r="I551">
        <v>1.6556758735633292</v>
      </c>
      <c r="J551" t="s">
        <v>64</v>
      </c>
      <c r="K551">
        <v>14.99418432336055</v>
      </c>
      <c r="L551">
        <v>15.146677177327447</v>
      </c>
      <c r="M551">
        <v>7.6615270813585168</v>
      </c>
      <c r="N551">
        <f t="shared" si="17"/>
        <v>3.0910424533583161</v>
      </c>
      <c r="O551" t="s">
        <v>262</v>
      </c>
      <c r="P551">
        <v>15.146677177327447</v>
      </c>
      <c r="Q551">
        <v>8.7546340474312725</v>
      </c>
      <c r="R551">
        <v>7.992944547318106</v>
      </c>
      <c r="S551">
        <v>8.0455882808035284</v>
      </c>
      <c r="T551">
        <v>0.49211356466876971</v>
      </c>
      <c r="U551">
        <v>0.46687697160883279</v>
      </c>
      <c r="V551">
        <v>4.1009463722397478E-2</v>
      </c>
    </row>
    <row r="552" spans="1:22" x14ac:dyDescent="0.25">
      <c r="A552">
        <v>2016</v>
      </c>
      <c r="B552" t="s">
        <v>62</v>
      </c>
      <c r="C552">
        <f t="shared" si="16"/>
        <v>21</v>
      </c>
      <c r="D552">
        <f>+VLOOKUP(B552,[1]Rådata!$O$2:$R$697,3,)</f>
        <v>1995</v>
      </c>
      <c r="E552" t="str">
        <f>+VLOOKUP(B552,[1]Rådata!$O$2:$Q$697,2,)</f>
        <v>NOK</v>
      </c>
      <c r="F552">
        <v>0.17285237952237795</v>
      </c>
      <c r="G552">
        <v>4.3548274074361522E-2</v>
      </c>
      <c r="H552">
        <v>5.0149980227687026E-2</v>
      </c>
      <c r="I552">
        <v>1.713239490308933</v>
      </c>
      <c r="J552" t="s">
        <v>64</v>
      </c>
      <c r="K552">
        <v>14.950265108263665</v>
      </c>
      <c r="L552">
        <v>15.091413156793578</v>
      </c>
      <c r="M552">
        <v>7.6610563823618296</v>
      </c>
      <c r="N552">
        <f t="shared" si="17"/>
        <v>3.044522437723423</v>
      </c>
      <c r="O552" t="s">
        <v>262</v>
      </c>
      <c r="P552">
        <v>15.091413156793578</v>
      </c>
      <c r="Q552">
        <v>8.536995818712418</v>
      </c>
      <c r="R552">
        <v>7.3777589082278725</v>
      </c>
      <c r="S552">
        <v>8.1519098729409052</v>
      </c>
      <c r="T552">
        <v>0.68039215686274512</v>
      </c>
      <c r="U552">
        <v>0.31372549019607843</v>
      </c>
      <c r="V552">
        <v>5.8823529411764705E-3</v>
      </c>
    </row>
    <row r="553" spans="1:22" x14ac:dyDescent="0.25">
      <c r="A553">
        <v>2018</v>
      </c>
      <c r="B553" t="s">
        <v>215</v>
      </c>
      <c r="C553">
        <f t="shared" si="16"/>
        <v>372</v>
      </c>
      <c r="D553">
        <f>+VLOOKUP(B553,[1]Rådata!$O$2:$R$697,3,)</f>
        <v>1646</v>
      </c>
      <c r="E553" t="str">
        <f>+VLOOKUP(B553,[1]Rådata!$O$2:$Q$697,2,)</f>
        <v>NOK</v>
      </c>
      <c r="F553">
        <v>-2.5123674911660778</v>
      </c>
      <c r="G553">
        <v>-0.11177136389360498</v>
      </c>
      <c r="H553">
        <v>-0.11275373555117001</v>
      </c>
      <c r="I553">
        <v>0.18987043580683158</v>
      </c>
      <c r="J553" t="s">
        <v>47</v>
      </c>
      <c r="K553">
        <v>12.555884089447503</v>
      </c>
      <c r="L553">
        <v>12.56463480755208</v>
      </c>
      <c r="M553">
        <v>5.0238805208462765</v>
      </c>
      <c r="N553">
        <f t="shared" si="17"/>
        <v>5.9188938542731462</v>
      </c>
      <c r="O553" t="s">
        <v>260</v>
      </c>
      <c r="P553">
        <v>12.56463480755208</v>
      </c>
      <c r="Q553">
        <v>8.567886305731756</v>
      </c>
      <c r="R553">
        <v>0</v>
      </c>
      <c r="S553">
        <v>8.5350331095445693</v>
      </c>
      <c r="T553">
        <v>0.96768060836501901</v>
      </c>
      <c r="U553">
        <v>0</v>
      </c>
      <c r="V553">
        <v>3.2319391634980987E-2</v>
      </c>
    </row>
    <row r="554" spans="1:22" x14ac:dyDescent="0.25">
      <c r="A554">
        <v>2015</v>
      </c>
      <c r="B554" t="s">
        <v>215</v>
      </c>
      <c r="C554">
        <f t="shared" si="16"/>
        <v>369</v>
      </c>
      <c r="D554">
        <f>+VLOOKUP(B554,[1]Rådata!$O$2:$R$697,3,)</f>
        <v>1646</v>
      </c>
      <c r="E554" t="str">
        <f>+VLOOKUP(B554,[1]Rådata!$O$2:$Q$697,2,)</f>
        <v>NOK</v>
      </c>
      <c r="F554">
        <v>-0.30184627888586241</v>
      </c>
      <c r="G554">
        <v>-6.0905544050005381E-2</v>
      </c>
      <c r="H554">
        <v>-4.7547207677448883E-2</v>
      </c>
      <c r="I554">
        <v>1.4506688779544856</v>
      </c>
      <c r="J554" t="s">
        <v>47</v>
      </c>
      <c r="K554">
        <v>13.960484113651281</v>
      </c>
      <c r="L554">
        <v>13.712882971118846</v>
      </c>
      <c r="M554">
        <v>6.4599044543775346</v>
      </c>
      <c r="N554">
        <f t="shared" si="17"/>
        <v>5.9107966440405271</v>
      </c>
      <c r="O554" t="s">
        <v>260</v>
      </c>
      <c r="P554">
        <v>13.712882971118846</v>
      </c>
      <c r="Q554">
        <v>8.4118326757584114</v>
      </c>
      <c r="R554">
        <v>0</v>
      </c>
      <c r="S554">
        <v>8.2214789472671921</v>
      </c>
      <c r="T554">
        <v>0.82666666666666666</v>
      </c>
      <c r="U554">
        <v>0</v>
      </c>
      <c r="V554">
        <v>0.17333333333333334</v>
      </c>
    </row>
    <row r="555" spans="1:22" x14ac:dyDescent="0.25">
      <c r="A555">
        <v>2021</v>
      </c>
      <c r="B555" t="s">
        <v>215</v>
      </c>
      <c r="C555">
        <f t="shared" si="16"/>
        <v>375</v>
      </c>
      <c r="D555">
        <f>+VLOOKUP(B555,[1]Rådata!$O$2:$R$697,3,)</f>
        <v>1646</v>
      </c>
      <c r="E555" t="str">
        <f>+VLOOKUP(B555,[1]Rådata!$O$2:$Q$697,2,)</f>
        <v>NOK</v>
      </c>
      <c r="F555">
        <v>9.0295796574987028E-2</v>
      </c>
      <c r="G555">
        <v>4.1281138790035581E-2</v>
      </c>
      <c r="H555">
        <v>3.0309802864674058E-2</v>
      </c>
      <c r="I555">
        <v>4.3365873241229404E-2</v>
      </c>
      <c r="J555" t="s">
        <v>47</v>
      </c>
      <c r="K555">
        <v>12.625631304670071</v>
      </c>
      <c r="L555">
        <v>12.316696783988078</v>
      </c>
      <c r="M555">
        <v>4.4308167988433134</v>
      </c>
      <c r="N555">
        <f t="shared" si="17"/>
        <v>5.9269260259704106</v>
      </c>
      <c r="O555" t="s">
        <v>260</v>
      </c>
      <c r="P555">
        <v>12.316696783988078</v>
      </c>
      <c r="Q555">
        <v>8.1831180793947453</v>
      </c>
      <c r="R555">
        <v>6.9077552789821368</v>
      </c>
      <c r="S555">
        <v>7.779048644925556</v>
      </c>
      <c r="T555">
        <v>0.66759776536312854</v>
      </c>
      <c r="U555">
        <v>0.27932960893854747</v>
      </c>
      <c r="V555">
        <v>5.3072625698324022E-2</v>
      </c>
    </row>
    <row r="556" spans="1:22" x14ac:dyDescent="0.25">
      <c r="A556">
        <v>2017</v>
      </c>
      <c r="B556" t="s">
        <v>215</v>
      </c>
      <c r="C556">
        <f t="shared" si="16"/>
        <v>371</v>
      </c>
      <c r="D556">
        <f>+VLOOKUP(B556,[1]Rådata!$O$2:$R$697,3,)</f>
        <v>1646</v>
      </c>
      <c r="E556" t="str">
        <f>+VLOOKUP(B556,[1]Rådata!$O$2:$Q$697,2,)</f>
        <v>NOK</v>
      </c>
      <c r="F556">
        <v>-0.33146064217937993</v>
      </c>
      <c r="G556">
        <v>-9.9117791738935798E-2</v>
      </c>
      <c r="H556">
        <v>-9.0272513483053748E-2</v>
      </c>
      <c r="I556">
        <v>0.68138636066096325</v>
      </c>
      <c r="J556" t="s">
        <v>47</v>
      </c>
      <c r="K556">
        <v>13.377112566800491</v>
      </c>
      <c r="L556">
        <v>13.283636631370392</v>
      </c>
      <c r="M556">
        <v>5.8464387750577247</v>
      </c>
      <c r="N556">
        <f t="shared" si="17"/>
        <v>5.916202062607435</v>
      </c>
      <c r="O556" t="s">
        <v>260</v>
      </c>
      <c r="P556">
        <v>13.283636631370392</v>
      </c>
      <c r="Q556">
        <v>8.1107275829744889</v>
      </c>
      <c r="R556">
        <v>0</v>
      </c>
      <c r="S556">
        <v>8.0326848759676199</v>
      </c>
      <c r="T556">
        <v>0.92492492492492495</v>
      </c>
      <c r="U556">
        <v>0</v>
      </c>
      <c r="V556">
        <v>7.5075075075075076E-2</v>
      </c>
    </row>
    <row r="557" spans="1:22" x14ac:dyDescent="0.25">
      <c r="A557">
        <v>2022</v>
      </c>
      <c r="B557" t="s">
        <v>215</v>
      </c>
      <c r="C557">
        <f t="shared" si="16"/>
        <v>376</v>
      </c>
      <c r="D557">
        <f>+VLOOKUP(B557,[1]Rådata!$O$2:$R$697,3,)</f>
        <v>1646</v>
      </c>
      <c r="E557" t="str">
        <f>+VLOOKUP(B557,[1]Rådata!$O$2:$Q$697,2,)</f>
        <v>NOK</v>
      </c>
      <c r="F557">
        <v>-5.112517609422005E-2</v>
      </c>
      <c r="G557">
        <v>-1.8272452967623094E-2</v>
      </c>
      <c r="H557">
        <v>-2.8405284515251514E-2</v>
      </c>
      <c r="I557">
        <v>0.94947161584462303</v>
      </c>
      <c r="J557" t="s">
        <v>47</v>
      </c>
      <c r="K557">
        <v>13.69522364020979</v>
      </c>
      <c r="L557">
        <v>14.136404219122021</v>
      </c>
      <c r="M557">
        <v>5.857933154483459</v>
      </c>
      <c r="N557">
        <f t="shared" si="17"/>
        <v>5.9295891433898946</v>
      </c>
      <c r="O557" t="s">
        <v>260</v>
      </c>
      <c r="P557">
        <v>14.136404219122021</v>
      </c>
      <c r="Q557">
        <v>8.1016777474545716</v>
      </c>
      <c r="R557">
        <v>0</v>
      </c>
      <c r="S557">
        <v>8.0391573904732372</v>
      </c>
      <c r="T557">
        <v>0.93939393939393945</v>
      </c>
      <c r="U557">
        <v>0</v>
      </c>
      <c r="V557">
        <v>6.0606060606060608E-2</v>
      </c>
    </row>
    <row r="558" spans="1:22" x14ac:dyDescent="0.25">
      <c r="A558">
        <v>2016</v>
      </c>
      <c r="B558" t="s">
        <v>215</v>
      </c>
      <c r="C558">
        <f t="shared" si="16"/>
        <v>370</v>
      </c>
      <c r="D558">
        <f>+VLOOKUP(B558,[1]Rådata!$O$2:$R$697,3,)</f>
        <v>1646</v>
      </c>
      <c r="E558" t="str">
        <f>+VLOOKUP(B558,[1]Rådata!$O$2:$Q$697,2,)</f>
        <v>NOK</v>
      </c>
      <c r="F558">
        <v>-0.34345645448579731</v>
      </c>
      <c r="G558">
        <v>-0.10623339944558498</v>
      </c>
      <c r="H558">
        <v>-0.11346978469962786</v>
      </c>
      <c r="I558">
        <v>0.83295209524702352</v>
      </c>
      <c r="J558" t="s">
        <v>47</v>
      </c>
      <c r="K558">
        <v>13.378166162369974</v>
      </c>
      <c r="L558">
        <v>13.444064194664408</v>
      </c>
      <c r="M558">
        <v>6.261491684321042</v>
      </c>
      <c r="N558">
        <f t="shared" si="17"/>
        <v>5.9135030056382698</v>
      </c>
      <c r="O558" t="s">
        <v>260</v>
      </c>
      <c r="P558">
        <v>13.444064194664408</v>
      </c>
      <c r="Q558">
        <v>8.0894824743607536</v>
      </c>
      <c r="R558">
        <v>0</v>
      </c>
      <c r="S558">
        <v>8.0096953577429222</v>
      </c>
      <c r="T558">
        <v>0.92331288343558282</v>
      </c>
      <c r="U558">
        <v>0</v>
      </c>
      <c r="V558">
        <v>7.6687116564417179E-2</v>
      </c>
    </row>
    <row r="559" spans="1:22" x14ac:dyDescent="0.25">
      <c r="A559">
        <v>2020</v>
      </c>
      <c r="B559" t="s">
        <v>215</v>
      </c>
      <c r="C559">
        <f t="shared" si="16"/>
        <v>374</v>
      </c>
      <c r="D559">
        <f>+VLOOKUP(B559,[1]Rådata!$O$2:$R$697,3,)</f>
        <v>1646</v>
      </c>
      <c r="E559" t="str">
        <f>+VLOOKUP(B559,[1]Rådata!$O$2:$Q$697,2,)</f>
        <v>NOK</v>
      </c>
      <c r="F559">
        <v>0.16118226335898403</v>
      </c>
      <c r="G559">
        <v>4.9109100821012677E-2</v>
      </c>
      <c r="H559">
        <v>3.9487040894349672E-2</v>
      </c>
      <c r="I559">
        <v>8.1902814400258303E-2</v>
      </c>
      <c r="J559" t="s">
        <v>47</v>
      </c>
      <c r="K559">
        <v>12.622860080168584</v>
      </c>
      <c r="L559">
        <v>12.404788249227147</v>
      </c>
      <c r="M559">
        <v>4.5432947822700038</v>
      </c>
      <c r="N559">
        <f t="shared" si="17"/>
        <v>5.9242557974145322</v>
      </c>
      <c r="O559" t="s">
        <v>260</v>
      </c>
      <c r="P559">
        <v>12.404788249227147</v>
      </c>
      <c r="Q559">
        <v>7.6449193449588568</v>
      </c>
      <c r="R559">
        <v>0</v>
      </c>
      <c r="S559">
        <v>7.6009024595420822</v>
      </c>
      <c r="T559">
        <v>0.9569377990430622</v>
      </c>
      <c r="U559">
        <v>0</v>
      </c>
      <c r="V559">
        <v>4.3062200956937802E-2</v>
      </c>
    </row>
    <row r="560" spans="1:22" x14ac:dyDescent="0.25">
      <c r="A560">
        <v>2019</v>
      </c>
      <c r="B560" t="s">
        <v>215</v>
      </c>
      <c r="C560">
        <f t="shared" si="16"/>
        <v>373</v>
      </c>
      <c r="D560">
        <f>+VLOOKUP(B560,[1]Rådata!$O$2:$R$697,3,)</f>
        <v>1646</v>
      </c>
      <c r="E560" t="str">
        <f>+VLOOKUP(B560,[1]Rådata!$O$2:$Q$697,2,)</f>
        <v>NOK</v>
      </c>
      <c r="F560">
        <v>2.306907413158245E-3</v>
      </c>
      <c r="G560">
        <v>2.3035758585250026E-4</v>
      </c>
      <c r="H560">
        <v>1.4409301758489017E-4</v>
      </c>
      <c r="I560">
        <v>0.42841932478594563</v>
      </c>
      <c r="J560" t="s">
        <v>47</v>
      </c>
      <c r="K560">
        <v>12.796295230058497</v>
      </c>
      <c r="L560">
        <v>12.327121453852316</v>
      </c>
      <c r="M560">
        <v>4.7184988712950942</v>
      </c>
      <c r="N560">
        <f t="shared" si="17"/>
        <v>5.9215784196438159</v>
      </c>
      <c r="O560" t="s">
        <v>260</v>
      </c>
      <c r="P560">
        <v>12.327121453852316</v>
      </c>
      <c r="Q560">
        <v>7.383989457978509</v>
      </c>
      <c r="R560">
        <v>0</v>
      </c>
      <c r="S560">
        <v>7.3714892952142774</v>
      </c>
      <c r="T560">
        <v>0.98757763975155277</v>
      </c>
      <c r="U560">
        <v>0</v>
      </c>
      <c r="V560">
        <v>1.2422360248447204E-2</v>
      </c>
    </row>
    <row r="561" spans="1:22" x14ac:dyDescent="0.25">
      <c r="A561">
        <v>2022</v>
      </c>
      <c r="B561" t="s">
        <v>137</v>
      </c>
      <c r="C561">
        <f t="shared" si="16"/>
        <v>15</v>
      </c>
      <c r="D561">
        <f>+VLOOKUP(B561,[1]Rådata!$O$2:$R$697,3,)</f>
        <v>2007</v>
      </c>
      <c r="E561" t="str">
        <f>+VLOOKUP(B561,[1]Rådata!$O$2:$Q$697,2,)</f>
        <v>NOK</v>
      </c>
      <c r="F561">
        <v>0.11158174996974464</v>
      </c>
      <c r="G561">
        <v>2.510209637898176E-2</v>
      </c>
      <c r="H561">
        <v>0.30712858094603596</v>
      </c>
      <c r="I561">
        <v>2.7221348178627616</v>
      </c>
      <c r="J561" t="s">
        <v>139</v>
      </c>
      <c r="K561">
        <v>14.914789291175545</v>
      </c>
      <c r="L561">
        <v>17.41910441779585</v>
      </c>
      <c r="M561">
        <v>6.6567265241783913</v>
      </c>
      <c r="N561">
        <f t="shared" si="17"/>
        <v>2.7080502011022101</v>
      </c>
      <c r="O561" t="s">
        <v>260</v>
      </c>
      <c r="P561">
        <v>17.41910441779585</v>
      </c>
      <c r="Q561">
        <v>9.3918282480215591</v>
      </c>
      <c r="R561">
        <v>7.0561752841004104</v>
      </c>
      <c r="S561">
        <v>8.6793120408926718</v>
      </c>
      <c r="T561">
        <v>0.49040867389491244</v>
      </c>
      <c r="U561">
        <v>9.6747289407839873E-2</v>
      </c>
      <c r="V561">
        <v>0.41284403669724773</v>
      </c>
    </row>
    <row r="562" spans="1:22" x14ac:dyDescent="0.25">
      <c r="A562">
        <v>2021</v>
      </c>
      <c r="B562" t="s">
        <v>137</v>
      </c>
      <c r="C562">
        <f t="shared" si="16"/>
        <v>14</v>
      </c>
      <c r="D562">
        <f>+VLOOKUP(B562,[1]Rådata!$O$2:$R$697,3,)</f>
        <v>2007</v>
      </c>
      <c r="E562" t="str">
        <f>+VLOOKUP(B562,[1]Rådata!$O$2:$Q$697,2,)</f>
        <v>NOK</v>
      </c>
      <c r="F562">
        <v>0.14261057173678532</v>
      </c>
      <c r="G562">
        <v>4.0024220405691792E-2</v>
      </c>
      <c r="H562">
        <v>0.43515470704410797</v>
      </c>
      <c r="I562">
        <v>2.0267529665587918</v>
      </c>
      <c r="J562" t="s">
        <v>139</v>
      </c>
      <c r="K562">
        <v>14.926709962137855</v>
      </c>
      <c r="L562">
        <v>17.312926797366973</v>
      </c>
      <c r="M562">
        <v>6.4329400927391793</v>
      </c>
      <c r="N562">
        <f t="shared" si="17"/>
        <v>2.6390573296152584</v>
      </c>
      <c r="O562" t="s">
        <v>260</v>
      </c>
      <c r="P562">
        <v>17.312926797366973</v>
      </c>
      <c r="Q562">
        <v>8.6179430945163809</v>
      </c>
      <c r="R562">
        <v>7.2078598714324755</v>
      </c>
      <c r="S562">
        <v>8.2940496401020276</v>
      </c>
      <c r="T562">
        <v>0.72332730560578662</v>
      </c>
      <c r="U562">
        <v>0.24412296564195299</v>
      </c>
      <c r="V562">
        <v>3.25497287522604E-2</v>
      </c>
    </row>
    <row r="563" spans="1:22" x14ac:dyDescent="0.25">
      <c r="A563">
        <v>2020</v>
      </c>
      <c r="B563" t="s">
        <v>137</v>
      </c>
      <c r="C563">
        <f t="shared" si="16"/>
        <v>13</v>
      </c>
      <c r="D563">
        <f>+VLOOKUP(B563,[1]Rådata!$O$2:$R$697,3,)</f>
        <v>2007</v>
      </c>
      <c r="E563" t="str">
        <f>+VLOOKUP(B563,[1]Rådata!$O$2:$Q$697,2,)</f>
        <v>NOK</v>
      </c>
      <c r="F563">
        <v>0.14997157475838543</v>
      </c>
      <c r="G563">
        <v>4.9469302029028994E-2</v>
      </c>
      <c r="H563">
        <v>0.47600144352219415</v>
      </c>
      <c r="I563">
        <v>1.397839681637294</v>
      </c>
      <c r="J563" t="s">
        <v>139</v>
      </c>
      <c r="K563">
        <v>14.834718823845115</v>
      </c>
      <c r="L563">
        <v>17.098787394516055</v>
      </c>
      <c r="M563">
        <v>6.0753460310886842</v>
      </c>
      <c r="N563">
        <f t="shared" si="17"/>
        <v>2.5649493574615367</v>
      </c>
      <c r="O563" t="s">
        <v>260</v>
      </c>
      <c r="P563">
        <v>17.098787394516055</v>
      </c>
      <c r="Q563">
        <v>8.5544889761599343</v>
      </c>
      <c r="R563">
        <v>7.2584121505953068</v>
      </c>
      <c r="S563">
        <v>8.1775158238460754</v>
      </c>
      <c r="T563">
        <v>0.68593448940269752</v>
      </c>
      <c r="U563">
        <v>0.27360308285163776</v>
      </c>
      <c r="V563">
        <v>4.046242774566474E-2</v>
      </c>
    </row>
    <row r="564" spans="1:22" x14ac:dyDescent="0.25">
      <c r="A564">
        <v>2019</v>
      </c>
      <c r="B564" t="s">
        <v>137</v>
      </c>
      <c r="C564">
        <f t="shared" si="16"/>
        <v>12</v>
      </c>
      <c r="D564">
        <f>+VLOOKUP(B564,[1]Rådata!$O$2:$R$697,3,)</f>
        <v>2007</v>
      </c>
      <c r="E564" t="str">
        <f>+VLOOKUP(B564,[1]Rådata!$O$2:$Q$697,2,)</f>
        <v>NOK</v>
      </c>
      <c r="F564">
        <v>0.31428571428571428</v>
      </c>
      <c r="G564">
        <v>4.3331170636759661E-2</v>
      </c>
      <c r="H564">
        <v>0.51657458563535907</v>
      </c>
      <c r="I564">
        <v>4.6941176470588237</v>
      </c>
      <c r="J564" t="s">
        <v>139</v>
      </c>
      <c r="K564">
        <v>14.408837403242009</v>
      </c>
      <c r="L564">
        <v>16.887184835093421</v>
      </c>
      <c r="M564">
        <v>5.8141305318250662</v>
      </c>
      <c r="N564">
        <f t="shared" si="17"/>
        <v>2.4849066497880004</v>
      </c>
      <c r="O564" t="s">
        <v>260</v>
      </c>
      <c r="P564">
        <v>16.887184835093421</v>
      </c>
      <c r="Q564">
        <v>8.4949475824689173</v>
      </c>
      <c r="R564">
        <v>7.114769448366463</v>
      </c>
      <c r="S564">
        <v>8.1490238680517706</v>
      </c>
      <c r="T564">
        <v>0.70756646216768915</v>
      </c>
      <c r="U564">
        <v>0.25153374233128833</v>
      </c>
      <c r="V564">
        <v>4.0899795501022497E-2</v>
      </c>
    </row>
    <row r="565" spans="1:22" x14ac:dyDescent="0.25">
      <c r="A565">
        <v>2018</v>
      </c>
      <c r="B565" t="s">
        <v>137</v>
      </c>
      <c r="C565">
        <f t="shared" si="16"/>
        <v>11</v>
      </c>
      <c r="D565">
        <f>+VLOOKUP(B565,[1]Rådata!$O$2:$R$697,3,)</f>
        <v>2007</v>
      </c>
      <c r="E565" t="str">
        <f>+VLOOKUP(B565,[1]Rådata!$O$2:$Q$697,2,)</f>
        <v>NOK</v>
      </c>
      <c r="F565">
        <v>0.30928381962864721</v>
      </c>
      <c r="G565">
        <v>3.9240761930403177E-2</v>
      </c>
      <c r="H565">
        <v>0.50651607298001733</v>
      </c>
      <c r="I565">
        <v>5.2785145888594167</v>
      </c>
      <c r="J565" t="s">
        <v>139</v>
      </c>
      <c r="K565">
        <v>13.956141687704021</v>
      </c>
      <c r="L565">
        <v>16.513981692619488</v>
      </c>
      <c r="M565">
        <v>5.5053315359323625</v>
      </c>
      <c r="N565">
        <f t="shared" si="17"/>
        <v>2.3978952727983707</v>
      </c>
      <c r="O565" t="s">
        <v>260</v>
      </c>
      <c r="P565">
        <v>16.513981692619488</v>
      </c>
      <c r="Q565">
        <v>8.4316353030545912</v>
      </c>
      <c r="R565">
        <v>7.0900768357760917</v>
      </c>
      <c r="S565">
        <v>8.0740262161240608</v>
      </c>
      <c r="T565">
        <v>0.69934640522875813</v>
      </c>
      <c r="U565">
        <v>0.26143790849673204</v>
      </c>
      <c r="V565">
        <v>3.9215686274509803E-2</v>
      </c>
    </row>
    <row r="566" spans="1:22" x14ac:dyDescent="0.25">
      <c r="A566">
        <v>2017</v>
      </c>
      <c r="B566" t="s">
        <v>137</v>
      </c>
      <c r="C566">
        <f t="shared" si="16"/>
        <v>10</v>
      </c>
      <c r="D566">
        <f>+VLOOKUP(B566,[1]Rådata!$O$2:$R$697,3,)</f>
        <v>2007</v>
      </c>
      <c r="E566" t="str">
        <f>+VLOOKUP(B566,[1]Rådata!$O$2:$Q$697,2,)</f>
        <v>NOK</v>
      </c>
      <c r="F566">
        <v>0.47687535832258837</v>
      </c>
      <c r="G566">
        <v>6.1000832783873048E-2</v>
      </c>
      <c r="H566">
        <v>0.55721768481747502</v>
      </c>
      <c r="I566">
        <v>5.3689331357644683</v>
      </c>
      <c r="J566" t="s">
        <v>139</v>
      </c>
      <c r="K566">
        <v>13.929778088132773</v>
      </c>
      <c r="L566">
        <v>16.14184655198483</v>
      </c>
      <c r="M566">
        <v>5.2149357576089859</v>
      </c>
      <c r="N566">
        <f t="shared" si="17"/>
        <v>2.3025850929940459</v>
      </c>
      <c r="O566" t="s">
        <v>260</v>
      </c>
      <c r="P566">
        <v>16.14184655198483</v>
      </c>
      <c r="Q566">
        <v>8.0986428437594178</v>
      </c>
      <c r="R566">
        <v>0</v>
      </c>
      <c r="S566">
        <v>8.0455882808035284</v>
      </c>
      <c r="T566">
        <v>0.94832826747720367</v>
      </c>
      <c r="U566">
        <v>0</v>
      </c>
      <c r="V566">
        <v>5.1671732522796353E-2</v>
      </c>
    </row>
    <row r="567" spans="1:22" x14ac:dyDescent="0.25">
      <c r="A567">
        <v>2016</v>
      </c>
      <c r="B567" t="s">
        <v>137</v>
      </c>
      <c r="C567">
        <f t="shared" si="16"/>
        <v>9</v>
      </c>
      <c r="D567">
        <f>+VLOOKUP(B567,[1]Rådata!$O$2:$R$697,3,)</f>
        <v>2007</v>
      </c>
      <c r="E567" t="str">
        <f>+VLOOKUP(B567,[1]Rådata!$O$2:$Q$697,2,)</f>
        <v>NOK</v>
      </c>
      <c r="F567">
        <v>0.74941217706249175</v>
      </c>
      <c r="G567">
        <v>7.2527903692068796E-2</v>
      </c>
      <c r="H567">
        <v>0.5065907291463051</v>
      </c>
      <c r="I567">
        <v>7.2657280972061979</v>
      </c>
      <c r="J567" t="s">
        <v>139</v>
      </c>
      <c r="K567">
        <v>13.828365577014225</v>
      </c>
      <c r="L567">
        <v>15.772097647943692</v>
      </c>
      <c r="M567">
        <v>4.9972122737641147</v>
      </c>
      <c r="N567">
        <f t="shared" si="17"/>
        <v>2.1972245773362196</v>
      </c>
      <c r="O567" t="s">
        <v>260</v>
      </c>
      <c r="P567">
        <v>15.772097647943692</v>
      </c>
      <c r="Q567">
        <v>7.9861648603327273</v>
      </c>
      <c r="R567">
        <v>0</v>
      </c>
      <c r="S567">
        <v>7.9337968748154113</v>
      </c>
      <c r="T567">
        <v>0.94897959183673475</v>
      </c>
      <c r="U567">
        <v>0</v>
      </c>
      <c r="V567">
        <v>5.1020408163265307E-2</v>
      </c>
    </row>
    <row r="568" spans="1:22" x14ac:dyDescent="0.25">
      <c r="A568">
        <v>2015</v>
      </c>
      <c r="B568" t="s">
        <v>137</v>
      </c>
      <c r="C568">
        <f t="shared" si="16"/>
        <v>8</v>
      </c>
      <c r="D568">
        <f>+VLOOKUP(B568,[1]Rådata!$O$2:$R$697,3,)</f>
        <v>2007</v>
      </c>
      <c r="E568" t="str">
        <f>+VLOOKUP(B568,[1]Rådata!$O$2:$Q$697,2,)</f>
        <v>NOK</v>
      </c>
      <c r="F568">
        <v>0.63724722539528367</v>
      </c>
      <c r="G568">
        <v>6.4425512076409425E-2</v>
      </c>
      <c r="H568">
        <v>0.5927632837547856</v>
      </c>
      <c r="I568">
        <v>6.871000393982718</v>
      </c>
      <c r="J568" t="s">
        <v>139</v>
      </c>
      <c r="K568">
        <v>13.673617446260156</v>
      </c>
      <c r="L568">
        <v>15.892902876419686</v>
      </c>
      <c r="M568">
        <v>4.8828019225863706</v>
      </c>
      <c r="N568">
        <f t="shared" si="17"/>
        <v>2.0794415416798357</v>
      </c>
      <c r="O568" t="s">
        <v>260</v>
      </c>
      <c r="P568">
        <v>15.892902876419686</v>
      </c>
      <c r="Q568">
        <v>7.77485576666552</v>
      </c>
      <c r="R568">
        <v>0</v>
      </c>
      <c r="S568">
        <v>7.6824824465345056</v>
      </c>
      <c r="T568">
        <v>0.91176470588235292</v>
      </c>
      <c r="U568">
        <v>0</v>
      </c>
      <c r="V568">
        <v>8.8235294117647065E-2</v>
      </c>
    </row>
    <row r="569" spans="1:22" x14ac:dyDescent="0.25">
      <c r="A569">
        <v>2021</v>
      </c>
      <c r="B569" t="s">
        <v>108</v>
      </c>
      <c r="C569">
        <f t="shared" si="16"/>
        <v>182</v>
      </c>
      <c r="D569">
        <f>+VLOOKUP(B569,[1]Rådata!$O$2:$R$697,3,)</f>
        <v>1839</v>
      </c>
      <c r="E569" t="str">
        <f>+VLOOKUP(B569,[1]Rådata!$O$2:$Q$697,2,)</f>
        <v>NOK</v>
      </c>
      <c r="F569">
        <v>3.4709528729237861E-2</v>
      </c>
      <c r="G569">
        <v>2.7216501269687953E-2</v>
      </c>
      <c r="H569">
        <v>0.11946932913902755</v>
      </c>
      <c r="I569">
        <v>9.5942938885798301E-2</v>
      </c>
      <c r="J569" t="s">
        <v>110</v>
      </c>
      <c r="K569">
        <v>16.498106189594015</v>
      </c>
      <c r="L569">
        <v>17.977342414416025</v>
      </c>
      <c r="M569">
        <v>8.646289764750648</v>
      </c>
      <c r="N569">
        <f t="shared" si="17"/>
        <v>5.2040066870767951</v>
      </c>
      <c r="O569" t="s">
        <v>258</v>
      </c>
      <c r="P569">
        <v>17.977342414416025</v>
      </c>
      <c r="Q569">
        <v>9.7497534525940868</v>
      </c>
      <c r="R569">
        <v>9.1345386585599009</v>
      </c>
      <c r="S569">
        <v>8.4969904840987187</v>
      </c>
      <c r="T569">
        <v>0.2857142857142857</v>
      </c>
      <c r="U569">
        <v>0.54052478134110782</v>
      </c>
      <c r="V569">
        <v>0.17376093294460643</v>
      </c>
    </row>
    <row r="570" spans="1:22" x14ac:dyDescent="0.25">
      <c r="A570">
        <v>2022</v>
      </c>
      <c r="B570" t="s">
        <v>108</v>
      </c>
      <c r="C570">
        <f t="shared" si="16"/>
        <v>183</v>
      </c>
      <c r="D570">
        <f>+VLOOKUP(B570,[1]Rådata!$O$2:$R$697,3,)</f>
        <v>1839</v>
      </c>
      <c r="E570" t="str">
        <f>+VLOOKUP(B570,[1]Rådata!$O$2:$Q$697,2,)</f>
        <v>NOK</v>
      </c>
      <c r="F570">
        <v>4.4455317513018559E-2</v>
      </c>
      <c r="G570">
        <v>2.9102223849180927E-2</v>
      </c>
      <c r="H570">
        <v>8.3289680460974333E-2</v>
      </c>
      <c r="I570">
        <v>0.22315031628979834</v>
      </c>
      <c r="J570" t="s">
        <v>110</v>
      </c>
      <c r="K570">
        <v>16.541531644387721</v>
      </c>
      <c r="L570">
        <v>17.593041709672772</v>
      </c>
      <c r="M570">
        <v>8.725994381014571</v>
      </c>
      <c r="N570">
        <f t="shared" si="17"/>
        <v>5.2094861528414214</v>
      </c>
      <c r="O570" t="s">
        <v>258</v>
      </c>
      <c r="P570">
        <v>17.593041709672772</v>
      </c>
      <c r="Q570">
        <v>9.4132812159728729</v>
      </c>
      <c r="R570">
        <v>8.3570244392634159</v>
      </c>
      <c r="S570">
        <v>8.4908492160766347</v>
      </c>
      <c r="T570">
        <v>0.39755102040816326</v>
      </c>
      <c r="U570">
        <v>0.34775510204081633</v>
      </c>
      <c r="V570">
        <v>0.25469387755102041</v>
      </c>
    </row>
    <row r="571" spans="1:22" x14ac:dyDescent="0.25">
      <c r="A571">
        <v>2018</v>
      </c>
      <c r="B571" t="s">
        <v>108</v>
      </c>
      <c r="C571">
        <f t="shared" si="16"/>
        <v>179</v>
      </c>
      <c r="D571">
        <f>+VLOOKUP(B571,[1]Rådata!$O$2:$R$697,3,)</f>
        <v>1839</v>
      </c>
      <c r="E571" t="str">
        <f>+VLOOKUP(B571,[1]Rådata!$O$2:$Q$697,2,)</f>
        <v>NOK</v>
      </c>
      <c r="F571">
        <v>0.1784623924507355</v>
      </c>
      <c r="G571">
        <v>9.4126258005489474E-2</v>
      </c>
      <c r="H571">
        <v>0.142422061022205</v>
      </c>
      <c r="I571">
        <v>0.26623646960865943</v>
      </c>
      <c r="J571" t="s">
        <v>110</v>
      </c>
      <c r="K571">
        <v>16.709154733434481</v>
      </c>
      <c r="L571">
        <v>17.123312592026878</v>
      </c>
      <c r="M571">
        <v>9.0298970501940001</v>
      </c>
      <c r="N571">
        <f t="shared" si="17"/>
        <v>5.1873858058407549</v>
      </c>
      <c r="O571" t="s">
        <v>258</v>
      </c>
      <c r="P571">
        <v>17.123312592026878</v>
      </c>
      <c r="Q571">
        <v>9.2909982749936368</v>
      </c>
      <c r="R571">
        <v>8.6394108241404872</v>
      </c>
      <c r="S571">
        <v>8.4908492160766347</v>
      </c>
      <c r="T571">
        <v>0.44926199261992622</v>
      </c>
      <c r="U571">
        <v>0.52121771217712176</v>
      </c>
      <c r="V571">
        <v>2.9520295202952029E-2</v>
      </c>
    </row>
    <row r="572" spans="1:22" x14ac:dyDescent="0.25">
      <c r="A572">
        <v>2017</v>
      </c>
      <c r="B572" t="s">
        <v>108</v>
      </c>
      <c r="C572">
        <f t="shared" si="16"/>
        <v>178</v>
      </c>
      <c r="D572">
        <f>+VLOOKUP(B572,[1]Rådata!$O$2:$R$697,3,)</f>
        <v>1839</v>
      </c>
      <c r="E572" t="str">
        <f>+VLOOKUP(B572,[1]Rådata!$O$2:$Q$697,2,)</f>
        <v>NOK</v>
      </c>
      <c r="F572">
        <v>0.13898465490434664</v>
      </c>
      <c r="G572">
        <v>7.4446898649382628E-2</v>
      </c>
      <c r="H572">
        <v>0.12134804934191111</v>
      </c>
      <c r="I572">
        <v>0.28472926384100589</v>
      </c>
      <c r="J572" t="s">
        <v>110</v>
      </c>
      <c r="K572">
        <v>16.645365327140244</v>
      </c>
      <c r="L572">
        <v>17.133942083101928</v>
      </c>
      <c r="M572">
        <v>8.9959087612639941</v>
      </c>
      <c r="N572">
        <f t="shared" si="17"/>
        <v>5.181783550292085</v>
      </c>
      <c r="O572" t="s">
        <v>258</v>
      </c>
      <c r="P572">
        <v>17.133942083101928</v>
      </c>
      <c r="Q572">
        <v>9.2232565972427292</v>
      </c>
      <c r="R572">
        <v>8.6015343398499891</v>
      </c>
      <c r="S572">
        <v>8.3961548630391807</v>
      </c>
      <c r="T572">
        <v>0.43731490621915103</v>
      </c>
      <c r="U572">
        <v>0.53701875616979267</v>
      </c>
      <c r="V572">
        <v>2.5666337611056269E-2</v>
      </c>
    </row>
    <row r="573" spans="1:22" x14ac:dyDescent="0.25">
      <c r="A573">
        <v>2020</v>
      </c>
      <c r="B573" t="s">
        <v>108</v>
      </c>
      <c r="C573">
        <f t="shared" si="16"/>
        <v>181</v>
      </c>
      <c r="D573">
        <f>+VLOOKUP(B573,[1]Rådata!$O$2:$R$697,3,)</f>
        <v>1839</v>
      </c>
      <c r="E573" t="str">
        <f>+VLOOKUP(B573,[1]Rådata!$O$2:$Q$697,2,)</f>
        <v>NOK</v>
      </c>
      <c r="F573">
        <v>0.12546669286696796</v>
      </c>
      <c r="G573">
        <v>2.6341845785717233E-2</v>
      </c>
      <c r="H573">
        <v>9.8930895568639599E-2</v>
      </c>
      <c r="I573">
        <v>0.4512674395755551</v>
      </c>
      <c r="J573" t="s">
        <v>110</v>
      </c>
      <c r="K573">
        <v>16.373357832153989</v>
      </c>
      <c r="L573">
        <v>17.696620644748947</v>
      </c>
      <c r="M573">
        <v>8.5529463611220553</v>
      </c>
      <c r="N573">
        <f t="shared" si="17"/>
        <v>5.1984970312658261</v>
      </c>
      <c r="O573" t="s">
        <v>258</v>
      </c>
      <c r="P573">
        <v>17.696620644748947</v>
      </c>
      <c r="Q573">
        <v>9.1590470775886317</v>
      </c>
      <c r="R573">
        <v>8.4531878614403251</v>
      </c>
      <c r="S573">
        <v>8.4272684838882501</v>
      </c>
      <c r="T573">
        <v>0.48105263157894734</v>
      </c>
      <c r="U573">
        <v>0.49368421052631578</v>
      </c>
      <c r="V573">
        <v>2.5263157894736842E-2</v>
      </c>
    </row>
    <row r="574" spans="1:22" x14ac:dyDescent="0.25">
      <c r="A574">
        <v>2015</v>
      </c>
      <c r="B574" t="s">
        <v>108</v>
      </c>
      <c r="C574">
        <f t="shared" si="16"/>
        <v>176</v>
      </c>
      <c r="D574">
        <f>+VLOOKUP(B574,[1]Rådata!$O$2:$R$697,3,)</f>
        <v>1839</v>
      </c>
      <c r="E574" t="str">
        <f>+VLOOKUP(B574,[1]Rådata!$O$2:$Q$697,2,)</f>
        <v>NOK</v>
      </c>
      <c r="F574">
        <v>0.13483667409057165</v>
      </c>
      <c r="G574">
        <v>6.7218726868985931E-2</v>
      </c>
      <c r="H574">
        <v>9.6116954422173717E-2</v>
      </c>
      <c r="I574">
        <v>0.21946919079435784</v>
      </c>
      <c r="J574" t="s">
        <v>110</v>
      </c>
      <c r="K574">
        <v>16.531330496330845</v>
      </c>
      <c r="L574">
        <v>16.888944339182117</v>
      </c>
      <c r="M574">
        <v>8.8392766905853506</v>
      </c>
      <c r="N574">
        <f t="shared" si="17"/>
        <v>5.1704839950381514</v>
      </c>
      <c r="O574" t="s">
        <v>258</v>
      </c>
      <c r="P574">
        <v>16.888944339182117</v>
      </c>
      <c r="Q574">
        <v>9.1204156644481955</v>
      </c>
      <c r="R574">
        <v>8.6269440553753558</v>
      </c>
      <c r="S574">
        <v>8.1403155401599854</v>
      </c>
      <c r="T574">
        <v>0.37527352297592997</v>
      </c>
      <c r="U574">
        <v>0.61050328227571116</v>
      </c>
      <c r="V574">
        <v>1.4223194748358862E-2</v>
      </c>
    </row>
    <row r="575" spans="1:22" x14ac:dyDescent="0.25">
      <c r="A575">
        <v>2016</v>
      </c>
      <c r="B575" t="s">
        <v>108</v>
      </c>
      <c r="C575">
        <f t="shared" si="16"/>
        <v>177</v>
      </c>
      <c r="D575">
        <f>+VLOOKUP(B575,[1]Rådata!$O$2:$R$697,3,)</f>
        <v>1839</v>
      </c>
      <c r="E575" t="str">
        <f>+VLOOKUP(B575,[1]Rådata!$O$2:$Q$697,2,)</f>
        <v>NOK</v>
      </c>
      <c r="F575">
        <v>0.15857352222765023</v>
      </c>
      <c r="G575">
        <v>7.952763622108977E-2</v>
      </c>
      <c r="H575">
        <v>0.10237164122618897</v>
      </c>
      <c r="I575">
        <v>0.17723497801660967</v>
      </c>
      <c r="J575" t="s">
        <v>110</v>
      </c>
      <c r="K575">
        <v>16.578932392379237</v>
      </c>
      <c r="L575">
        <v>16.831437538803783</v>
      </c>
      <c r="M575">
        <v>8.8956296271364828</v>
      </c>
      <c r="N575">
        <f t="shared" si="17"/>
        <v>5.1761497325738288</v>
      </c>
      <c r="O575" t="s">
        <v>258</v>
      </c>
      <c r="P575">
        <v>16.831437538803783</v>
      </c>
      <c r="Q575">
        <v>9.1049798563183568</v>
      </c>
      <c r="R575">
        <v>8.4118326757584114</v>
      </c>
      <c r="S575">
        <v>8.3802273363430793</v>
      </c>
      <c r="T575">
        <v>0.48444444444444446</v>
      </c>
      <c r="U575">
        <v>0.5</v>
      </c>
      <c r="V575">
        <v>1.5555555555555555E-2</v>
      </c>
    </row>
    <row r="576" spans="1:22" x14ac:dyDescent="0.25">
      <c r="A576">
        <v>2019</v>
      </c>
      <c r="B576" t="s">
        <v>108</v>
      </c>
      <c r="C576">
        <f t="shared" si="16"/>
        <v>180</v>
      </c>
      <c r="D576">
        <f>+VLOOKUP(B576,[1]Rådata!$O$2:$R$697,3,)</f>
        <v>1839</v>
      </c>
      <c r="E576" t="str">
        <f>+VLOOKUP(B576,[1]Rådata!$O$2:$Q$697,2,)</f>
        <v>NOK</v>
      </c>
      <c r="F576">
        <v>0.2502381405982092</v>
      </c>
      <c r="G576">
        <v>8.014521935444506E-2</v>
      </c>
      <c r="H576">
        <v>0.13771952817824376</v>
      </c>
      <c r="I576">
        <v>0.65926843208230135</v>
      </c>
      <c r="J576" t="s">
        <v>110</v>
      </c>
      <c r="K576">
        <v>16.763889135134797</v>
      </c>
      <c r="L576">
        <v>17.305268116605909</v>
      </c>
      <c r="M576">
        <v>8.518392471991719</v>
      </c>
      <c r="N576">
        <f t="shared" si="17"/>
        <v>5.1929568508902104</v>
      </c>
      <c r="O576" t="s">
        <v>258</v>
      </c>
      <c r="P576">
        <v>17.305268116605909</v>
      </c>
      <c r="Q576">
        <v>8.9821842788384281</v>
      </c>
      <c r="R576">
        <v>8.1490238680517706</v>
      </c>
      <c r="S576">
        <v>8.3570244392634159</v>
      </c>
      <c r="T576">
        <v>0.53517587939698497</v>
      </c>
      <c r="U576">
        <v>0.43467336683417085</v>
      </c>
      <c r="V576">
        <v>3.015075376884422E-2</v>
      </c>
    </row>
    <row r="577" spans="1:22" x14ac:dyDescent="0.25">
      <c r="A577">
        <v>2022</v>
      </c>
      <c r="B577" t="s">
        <v>180</v>
      </c>
      <c r="C577">
        <f t="shared" si="16"/>
        <v>58</v>
      </c>
      <c r="D577">
        <f>+VLOOKUP(B577,[1]Rådata!$O$2:$R$697,3,)</f>
        <v>1964</v>
      </c>
      <c r="E577" t="str">
        <f>+VLOOKUP(B577,[1]Rådata!$O$2:$Q$697,2,)</f>
        <v>NOK</v>
      </c>
      <c r="F577">
        <v>0.32368517207258735</v>
      </c>
      <c r="G577">
        <v>2.1926136654069527E-2</v>
      </c>
      <c r="H577">
        <v>9.0622702162447319E-2</v>
      </c>
      <c r="I577">
        <v>11.462827487132003</v>
      </c>
      <c r="J577" t="s">
        <v>72</v>
      </c>
      <c r="K577">
        <v>15.655317217011962</v>
      </c>
      <c r="L577">
        <v>17.074342594671045</v>
      </c>
      <c r="M577">
        <v>8.1315307106042525</v>
      </c>
      <c r="N577">
        <f t="shared" si="17"/>
        <v>4.0604430105464191</v>
      </c>
      <c r="O577" t="s">
        <v>259</v>
      </c>
      <c r="P577">
        <v>17.074342594671045</v>
      </c>
      <c r="Q577">
        <v>8.9476760624996903</v>
      </c>
      <c r="R577">
        <v>7.3651801260210128</v>
      </c>
      <c r="S577">
        <v>8.6690555407254841</v>
      </c>
      <c r="T577">
        <v>0.75682704811443435</v>
      </c>
      <c r="U577">
        <v>0.20546163849154747</v>
      </c>
      <c r="V577">
        <v>3.7711313394018203E-2</v>
      </c>
    </row>
    <row r="578" spans="1:22" x14ac:dyDescent="0.25">
      <c r="A578">
        <v>2021</v>
      </c>
      <c r="B578" t="s">
        <v>180</v>
      </c>
      <c r="C578">
        <f t="shared" ref="C578:C641" si="18">+A578-D578</f>
        <v>57</v>
      </c>
      <c r="D578">
        <f>+VLOOKUP(B578,[1]Rådata!$O$2:$R$697,3,)</f>
        <v>1964</v>
      </c>
      <c r="E578" t="str">
        <f>+VLOOKUP(B578,[1]Rådata!$O$2:$Q$697,2,)</f>
        <v>NOK</v>
      </c>
      <c r="F578">
        <v>4.4484584439333036E-2</v>
      </c>
      <c r="G578">
        <v>5.5086114258735041E-3</v>
      </c>
      <c r="H578">
        <v>2.6787707824989529E-2</v>
      </c>
      <c r="I578">
        <v>5.7662422067296806</v>
      </c>
      <c r="J578" t="s">
        <v>72</v>
      </c>
      <c r="K578">
        <v>15.450260013363039</v>
      </c>
      <c r="L578">
        <v>17.031890550833339</v>
      </c>
      <c r="M578">
        <v>8.1886891244442008</v>
      </c>
      <c r="N578">
        <f t="shared" ref="N578:N641" si="19">+LN(C578)</f>
        <v>4.0430512678345503</v>
      </c>
      <c r="O578" t="s">
        <v>259</v>
      </c>
      <c r="P578">
        <v>17.031890550833339</v>
      </c>
      <c r="Q578">
        <v>8.8550929800286351</v>
      </c>
      <c r="R578">
        <v>7.2654297232539529</v>
      </c>
      <c r="S578">
        <v>8.5773471142359838</v>
      </c>
      <c r="T578">
        <v>0.75748930099857348</v>
      </c>
      <c r="U578">
        <v>0.20399429386590584</v>
      </c>
      <c r="V578">
        <v>3.8516405135520682E-2</v>
      </c>
    </row>
    <row r="579" spans="1:22" x14ac:dyDescent="0.25">
      <c r="A579">
        <v>2020</v>
      </c>
      <c r="B579" t="s">
        <v>180</v>
      </c>
      <c r="C579">
        <f t="shared" si="18"/>
        <v>56</v>
      </c>
      <c r="D579">
        <f>+VLOOKUP(B579,[1]Rådata!$O$2:$R$697,3,)</f>
        <v>1964</v>
      </c>
      <c r="E579" t="str">
        <f>+VLOOKUP(B579,[1]Rådata!$O$2:$Q$697,2,)</f>
        <v>NOK</v>
      </c>
      <c r="F579">
        <v>-7.7228493816681759E-2</v>
      </c>
      <c r="G579">
        <v>-1.2523122790740887E-2</v>
      </c>
      <c r="H579">
        <v>-6.7395371660810305E-2</v>
      </c>
      <c r="I579">
        <v>4.0524225970433339</v>
      </c>
      <c r="J579" t="s">
        <v>72</v>
      </c>
      <c r="K579">
        <v>15.393256957545448</v>
      </c>
      <c r="L579">
        <v>17.076256544633427</v>
      </c>
      <c r="M579">
        <v>8.1684864171266813</v>
      </c>
      <c r="N579">
        <f t="shared" si="19"/>
        <v>4.0253516907351496</v>
      </c>
      <c r="O579" t="s">
        <v>259</v>
      </c>
      <c r="P579">
        <v>17.076256544633427</v>
      </c>
      <c r="Q579">
        <v>8.4908492160766347</v>
      </c>
      <c r="R579">
        <v>7.736307096548285</v>
      </c>
      <c r="S579">
        <v>7.7450028035158391</v>
      </c>
      <c r="T579">
        <v>0.47433264887063653</v>
      </c>
      <c r="U579">
        <v>0.47022587268993837</v>
      </c>
      <c r="V579">
        <v>5.5441478439425054E-2</v>
      </c>
    </row>
    <row r="580" spans="1:22" x14ac:dyDescent="0.25">
      <c r="A580">
        <v>2017</v>
      </c>
      <c r="B580" t="s">
        <v>180</v>
      </c>
      <c r="C580">
        <f t="shared" si="18"/>
        <v>53</v>
      </c>
      <c r="D580">
        <f>+VLOOKUP(B580,[1]Rådata!$O$2:$R$697,3,)</f>
        <v>1964</v>
      </c>
      <c r="E580" t="str">
        <f>+VLOOKUP(B580,[1]Rådata!$O$2:$Q$697,2,)</f>
        <v>NOK</v>
      </c>
      <c r="F580">
        <v>-6.8849622173756869E-2</v>
      </c>
      <c r="G580">
        <v>-9.4004895325021931E-3</v>
      </c>
      <c r="H580">
        <v>-9.3616022600727294E-2</v>
      </c>
      <c r="I580">
        <v>5.7938987607802224</v>
      </c>
      <c r="J580" t="s">
        <v>72</v>
      </c>
      <c r="K580">
        <v>15.103662181372794</v>
      </c>
      <c r="L580">
        <v>17.402101965992422</v>
      </c>
      <c r="M580">
        <v>7.611842399580417</v>
      </c>
      <c r="N580">
        <f t="shared" si="19"/>
        <v>3.970291913552122</v>
      </c>
      <c r="O580" t="s">
        <v>259</v>
      </c>
      <c r="P580">
        <v>17.402101965992422</v>
      </c>
      <c r="Q580">
        <v>7.9047039138737469</v>
      </c>
      <c r="R580">
        <v>0</v>
      </c>
      <c r="S580">
        <v>7.8160138391590275</v>
      </c>
      <c r="T580">
        <v>0.91512915129151295</v>
      </c>
      <c r="U580">
        <v>0</v>
      </c>
      <c r="V580">
        <v>8.4870848708487087E-2</v>
      </c>
    </row>
    <row r="581" spans="1:22" x14ac:dyDescent="0.25">
      <c r="A581">
        <v>2019</v>
      </c>
      <c r="B581" t="s">
        <v>180</v>
      </c>
      <c r="C581">
        <f t="shared" si="18"/>
        <v>55</v>
      </c>
      <c r="D581">
        <f>+VLOOKUP(B581,[1]Rådata!$O$2:$R$697,3,)</f>
        <v>1964</v>
      </c>
      <c r="E581" t="str">
        <f>+VLOOKUP(B581,[1]Rådata!$O$2:$Q$697,2,)</f>
        <v>NOK</v>
      </c>
      <c r="F581">
        <v>4.4990361143802254E-2</v>
      </c>
      <c r="G581">
        <v>-5.7881331036645596E-3</v>
      </c>
      <c r="H581">
        <v>-3.442278277174389E-2</v>
      </c>
      <c r="I581">
        <v>-1.1683687626543369</v>
      </c>
      <c r="J581" t="s">
        <v>72</v>
      </c>
      <c r="K581">
        <v>15.428220511428794</v>
      </c>
      <c r="L581">
        <v>17.211129341475825</v>
      </c>
      <c r="M581">
        <v>8.1744211526464969</v>
      </c>
      <c r="N581">
        <f t="shared" si="19"/>
        <v>4.0073331852324712</v>
      </c>
      <c r="O581" t="s">
        <v>259</v>
      </c>
      <c r="P581">
        <v>17.211129341475825</v>
      </c>
      <c r="Q581">
        <v>7.8240460108562919</v>
      </c>
      <c r="R581">
        <v>0</v>
      </c>
      <c r="S581">
        <v>7.718685495198466</v>
      </c>
      <c r="T581">
        <v>0.9</v>
      </c>
      <c r="U581">
        <v>0</v>
      </c>
      <c r="V581">
        <v>0.1</v>
      </c>
    </row>
    <row r="582" spans="1:22" x14ac:dyDescent="0.25">
      <c r="A582">
        <v>2018</v>
      </c>
      <c r="B582" t="s">
        <v>180</v>
      </c>
      <c r="C582">
        <f t="shared" si="18"/>
        <v>54</v>
      </c>
      <c r="D582">
        <f>+VLOOKUP(B582,[1]Rådata!$O$2:$R$697,3,)</f>
        <v>1964</v>
      </c>
      <c r="E582" t="str">
        <f>+VLOOKUP(B582,[1]Rådata!$O$2:$Q$697,2,)</f>
        <v>NOK</v>
      </c>
      <c r="F582">
        <v>1.188452922814351</v>
      </c>
      <c r="G582">
        <v>-3.2069614420856644E-2</v>
      </c>
      <c r="H582">
        <v>-0.21694645132962267</v>
      </c>
      <c r="I582">
        <v>-4.7962206027670877</v>
      </c>
      <c r="J582" t="s">
        <v>72</v>
      </c>
      <c r="K582">
        <v>15.357388001104827</v>
      </c>
      <c r="L582">
        <v>17.269129565541807</v>
      </c>
      <c r="M582">
        <v>8.1942293048198174</v>
      </c>
      <c r="N582">
        <f t="shared" si="19"/>
        <v>3.9889840465642745</v>
      </c>
      <c r="O582" t="s">
        <v>259</v>
      </c>
      <c r="P582">
        <v>17.269129565541807</v>
      </c>
      <c r="Q582">
        <v>7.7956465363345941</v>
      </c>
      <c r="R582">
        <v>0</v>
      </c>
      <c r="S582">
        <v>7.6870801557831347</v>
      </c>
      <c r="T582">
        <v>0.89711934156378603</v>
      </c>
      <c r="U582">
        <v>0</v>
      </c>
      <c r="V582">
        <v>0.102880658436214</v>
      </c>
    </row>
    <row r="583" spans="1:22" x14ac:dyDescent="0.25">
      <c r="A583">
        <v>2015</v>
      </c>
      <c r="B583" t="s">
        <v>180</v>
      </c>
      <c r="C583">
        <f t="shared" si="18"/>
        <v>51</v>
      </c>
      <c r="D583">
        <f>+VLOOKUP(B583,[1]Rådata!$O$2:$R$697,3,)</f>
        <v>1964</v>
      </c>
      <c r="E583" t="str">
        <f>+VLOOKUP(B583,[1]Rådata!$O$2:$Q$697,2,)</f>
        <v>NOK</v>
      </c>
      <c r="F583">
        <v>0.23203072889113785</v>
      </c>
      <c r="G583">
        <v>5.4055562197100136E-2</v>
      </c>
      <c r="H583">
        <v>0.2474767497796368</v>
      </c>
      <c r="I583">
        <v>2.4516968808187389</v>
      </c>
      <c r="J583" t="s">
        <v>72</v>
      </c>
      <c r="K583">
        <v>15.081448637969691</v>
      </c>
      <c r="L583">
        <v>16.60275282812648</v>
      </c>
      <c r="M583">
        <v>7.3777589082278725</v>
      </c>
      <c r="N583">
        <f t="shared" si="19"/>
        <v>3.9318256327243257</v>
      </c>
      <c r="O583" t="s">
        <v>259</v>
      </c>
      <c r="P583">
        <v>16.60275282812648</v>
      </c>
      <c r="Q583">
        <v>7.77485576666552</v>
      </c>
      <c r="R583">
        <v>0</v>
      </c>
      <c r="S583">
        <v>7.6496926237115144</v>
      </c>
      <c r="T583">
        <v>0.88235294117647056</v>
      </c>
      <c r="U583">
        <v>0</v>
      </c>
      <c r="V583">
        <v>0.11764705882352941</v>
      </c>
    </row>
    <row r="584" spans="1:22" x14ac:dyDescent="0.25">
      <c r="A584">
        <v>2016</v>
      </c>
      <c r="B584" t="s">
        <v>180</v>
      </c>
      <c r="C584">
        <f t="shared" si="18"/>
        <v>52</v>
      </c>
      <c r="D584">
        <f>+VLOOKUP(B584,[1]Rådata!$O$2:$R$697,3,)</f>
        <v>1964</v>
      </c>
      <c r="E584" t="str">
        <f>+VLOOKUP(B584,[1]Rådata!$O$2:$Q$697,2,)</f>
        <v>NOK</v>
      </c>
      <c r="F584">
        <v>0.10881398106016257</v>
      </c>
      <c r="G584">
        <v>1.7182454259129194E-2</v>
      </c>
      <c r="H584">
        <v>0.15517629866419405</v>
      </c>
      <c r="I584">
        <v>4.9698280614686503</v>
      </c>
      <c r="J584" t="s">
        <v>72</v>
      </c>
      <c r="K584">
        <v>14.718746039708375</v>
      </c>
      <c r="L584">
        <v>16.919419159054204</v>
      </c>
      <c r="M584">
        <v>7.1701195434496281</v>
      </c>
      <c r="N584">
        <f t="shared" si="19"/>
        <v>3.9512437185814275</v>
      </c>
      <c r="O584" t="s">
        <v>259</v>
      </c>
      <c r="P584">
        <v>16.919419159054204</v>
      </c>
      <c r="Q584">
        <v>7.7450028035158391</v>
      </c>
      <c r="R584">
        <v>0</v>
      </c>
      <c r="S584">
        <v>7.6449193449588568</v>
      </c>
      <c r="T584">
        <v>0.90476190476190477</v>
      </c>
      <c r="U584">
        <v>0</v>
      </c>
      <c r="V584">
        <v>9.5238095238095233E-2</v>
      </c>
    </row>
    <row r="585" spans="1:22" x14ac:dyDescent="0.25">
      <c r="A585">
        <v>2022</v>
      </c>
      <c r="B585" t="s">
        <v>155</v>
      </c>
      <c r="C585">
        <f t="shared" si="18"/>
        <v>255</v>
      </c>
      <c r="D585">
        <f>+VLOOKUP(B585,[1]Rådata!$O$2:$R$697,3,)</f>
        <v>1767</v>
      </c>
      <c r="E585" t="str">
        <f>+VLOOKUP(B585,[1]Rådata!$O$2:$Q$697,2,)</f>
        <v>NOK</v>
      </c>
      <c r="F585">
        <v>9.5162778436799794E-2</v>
      </c>
      <c r="G585">
        <v>4.6211903981648369E-3</v>
      </c>
      <c r="H585">
        <v>0.22419575208048689</v>
      </c>
      <c r="I585">
        <v>1.0476604718597602</v>
      </c>
      <c r="J585" t="s">
        <v>84</v>
      </c>
      <c r="K585">
        <v>16.594454045842063</v>
      </c>
      <c r="L585">
        <v>20.476321275446249</v>
      </c>
      <c r="M585">
        <v>7.6783263565068856</v>
      </c>
      <c r="N585">
        <f t="shared" si="19"/>
        <v>5.5412635451584258</v>
      </c>
      <c r="O585" t="s">
        <v>258</v>
      </c>
      <c r="P585">
        <v>20.476321275446249</v>
      </c>
      <c r="Q585">
        <v>9.1767835884473392</v>
      </c>
      <c r="R585">
        <v>0</v>
      </c>
      <c r="S585">
        <v>8.9809272076483779</v>
      </c>
      <c r="T585">
        <v>0.82213029989658737</v>
      </c>
      <c r="U585">
        <v>0</v>
      </c>
      <c r="V585">
        <v>0.1778697001034126</v>
      </c>
    </row>
    <row r="586" spans="1:22" x14ac:dyDescent="0.25">
      <c r="A586">
        <v>2021</v>
      </c>
      <c r="B586" t="s">
        <v>155</v>
      </c>
      <c r="C586">
        <f t="shared" si="18"/>
        <v>254</v>
      </c>
      <c r="D586">
        <f>+VLOOKUP(B586,[1]Rådata!$O$2:$R$697,3,)</f>
        <v>1767</v>
      </c>
      <c r="E586" t="str">
        <f>+VLOOKUP(B586,[1]Rådata!$O$2:$Q$697,2,)</f>
        <v>NOK</v>
      </c>
      <c r="F586">
        <v>0.11098146331114588</v>
      </c>
      <c r="G586">
        <v>5.401463622400909E-3</v>
      </c>
      <c r="H586">
        <v>3.5112006040775232E-2</v>
      </c>
      <c r="I586">
        <v>0.81988384735739483</v>
      </c>
      <c r="J586" t="s">
        <v>84</v>
      </c>
      <c r="K586">
        <v>18.59622941645889</v>
      </c>
      <c r="L586">
        <v>20.468102582857295</v>
      </c>
      <c r="M586">
        <v>7.5569505720128998</v>
      </c>
      <c r="N586">
        <f t="shared" si="19"/>
        <v>5.5373342670185366</v>
      </c>
      <c r="O586" t="s">
        <v>258</v>
      </c>
      <c r="P586">
        <v>20.468102582857295</v>
      </c>
      <c r="Q586">
        <v>9.1399179076796369</v>
      </c>
      <c r="R586">
        <v>0</v>
      </c>
      <c r="S586">
        <v>8.9411528821605657</v>
      </c>
      <c r="T586">
        <v>0.81974248927038629</v>
      </c>
      <c r="U586">
        <v>0</v>
      </c>
      <c r="V586">
        <v>0.18025751072961374</v>
      </c>
    </row>
    <row r="587" spans="1:22" x14ac:dyDescent="0.25">
      <c r="A587">
        <v>2020</v>
      </c>
      <c r="B587" t="s">
        <v>155</v>
      </c>
      <c r="C587">
        <f t="shared" si="18"/>
        <v>253</v>
      </c>
      <c r="D587">
        <f>+VLOOKUP(B587,[1]Rådata!$O$2:$R$697,3,)</f>
        <v>1767</v>
      </c>
      <c r="E587" t="str">
        <f>+VLOOKUP(B587,[1]Rådata!$O$2:$Q$697,2,)</f>
        <v>NOK</v>
      </c>
      <c r="F587">
        <v>8.8299974946413159E-2</v>
      </c>
      <c r="G587">
        <v>4.3585617845369991E-3</v>
      </c>
      <c r="H587">
        <v>3.9145512211375896E-2</v>
      </c>
      <c r="I587">
        <v>0.79859699913704307</v>
      </c>
      <c r="J587" t="s">
        <v>84</v>
      </c>
      <c r="K587">
        <v>18.210342355468988</v>
      </c>
      <c r="L587">
        <v>20.405486003707683</v>
      </c>
      <c r="M587">
        <v>7.5087871706342764</v>
      </c>
      <c r="N587">
        <f t="shared" si="19"/>
        <v>5.5333894887275203</v>
      </c>
      <c r="O587" t="s">
        <v>258</v>
      </c>
      <c r="P587">
        <v>20.405486003707683</v>
      </c>
      <c r="Q587">
        <v>9.1083076464110313</v>
      </c>
      <c r="R587">
        <v>0</v>
      </c>
      <c r="S587">
        <v>8.9051729851833823</v>
      </c>
      <c r="T587">
        <v>0.81616832779623483</v>
      </c>
      <c r="U587">
        <v>0</v>
      </c>
      <c r="V587">
        <v>0.18383167220376523</v>
      </c>
    </row>
    <row r="588" spans="1:22" x14ac:dyDescent="0.25">
      <c r="A588">
        <v>2019</v>
      </c>
      <c r="B588" t="s">
        <v>155</v>
      </c>
      <c r="C588">
        <f t="shared" si="18"/>
        <v>252</v>
      </c>
      <c r="D588">
        <f>+VLOOKUP(B588,[1]Rådata!$O$2:$R$697,3,)</f>
        <v>1767</v>
      </c>
      <c r="E588" t="str">
        <f>+VLOOKUP(B588,[1]Rådata!$O$2:$Q$697,2,)</f>
        <v>NOK</v>
      </c>
      <c r="F588">
        <v>0.11191747136088287</v>
      </c>
      <c r="G588">
        <v>5.894151649635959E-3</v>
      </c>
      <c r="H588">
        <v>4.2688994886929066E-2</v>
      </c>
      <c r="I588">
        <v>0.72116595693636421</v>
      </c>
      <c r="J588" t="s">
        <v>84</v>
      </c>
      <c r="K588">
        <v>18.286268963900536</v>
      </c>
      <c r="L588">
        <v>20.266249506453288</v>
      </c>
      <c r="M588">
        <v>7.4627891574124483</v>
      </c>
      <c r="N588">
        <f t="shared" si="19"/>
        <v>5.5294290875114234</v>
      </c>
      <c r="O588" t="s">
        <v>258</v>
      </c>
      <c r="P588">
        <v>20.266249506453288</v>
      </c>
      <c r="Q588">
        <v>9.0407375875900033</v>
      </c>
      <c r="R588">
        <v>0</v>
      </c>
      <c r="S588">
        <v>8.8392766905853506</v>
      </c>
      <c r="T588">
        <v>0.81753554502369663</v>
      </c>
      <c r="U588">
        <v>0</v>
      </c>
      <c r="V588">
        <v>0.18246445497630331</v>
      </c>
    </row>
    <row r="589" spans="1:22" x14ac:dyDescent="0.25">
      <c r="A589">
        <v>2018</v>
      </c>
      <c r="B589" t="s">
        <v>155</v>
      </c>
      <c r="C589">
        <f t="shared" si="18"/>
        <v>251</v>
      </c>
      <c r="D589">
        <f>+VLOOKUP(B589,[1]Rådata!$O$2:$R$697,3,)</f>
        <v>1767</v>
      </c>
      <c r="E589" t="str">
        <f>+VLOOKUP(B589,[1]Rådata!$O$2:$Q$697,2,)</f>
        <v>NOK</v>
      </c>
      <c r="F589">
        <v>0.10985494880546075</v>
      </c>
      <c r="G589">
        <v>6.2426836786290685E-3</v>
      </c>
      <c r="H589">
        <v>8.920396901986985E-2</v>
      </c>
      <c r="I589">
        <v>0.69624573378839594</v>
      </c>
      <c r="J589" t="s">
        <v>84</v>
      </c>
      <c r="K589">
        <v>17.514662073348816</v>
      </c>
      <c r="L589">
        <v>20.17417744105509</v>
      </c>
      <c r="M589">
        <v>7.475905969367397</v>
      </c>
      <c r="N589">
        <f t="shared" si="19"/>
        <v>5.5254529391317835</v>
      </c>
      <c r="O589" t="s">
        <v>258</v>
      </c>
      <c r="P589">
        <v>20.17417744105509</v>
      </c>
      <c r="Q589">
        <v>9.0118894332523443</v>
      </c>
      <c r="R589">
        <v>0</v>
      </c>
      <c r="S589">
        <v>8.8187781690370102</v>
      </c>
      <c r="T589">
        <v>0.82439024390243898</v>
      </c>
      <c r="U589">
        <v>0</v>
      </c>
      <c r="V589">
        <v>0.17560975609756097</v>
      </c>
    </row>
    <row r="590" spans="1:22" x14ac:dyDescent="0.25">
      <c r="A590">
        <v>2017</v>
      </c>
      <c r="B590" t="s">
        <v>155</v>
      </c>
      <c r="C590">
        <f t="shared" si="18"/>
        <v>250</v>
      </c>
      <c r="D590">
        <f>+VLOOKUP(B590,[1]Rådata!$O$2:$R$697,3,)</f>
        <v>1767</v>
      </c>
      <c r="E590" t="str">
        <f>+VLOOKUP(B590,[1]Rådata!$O$2:$Q$697,2,)</f>
        <v>NOK</v>
      </c>
      <c r="F590">
        <v>0.10997950086226532</v>
      </c>
      <c r="G590">
        <v>5.9408411738961549E-3</v>
      </c>
      <c r="H590">
        <v>7.2742924782094043E-2</v>
      </c>
      <c r="I590">
        <v>0.68506166010477332</v>
      </c>
      <c r="J590" t="s">
        <v>84</v>
      </c>
      <c r="K590">
        <v>17.654209898973576</v>
      </c>
      <c r="L590">
        <v>20.159290811325754</v>
      </c>
      <c r="M590">
        <v>7.4927603009223791</v>
      </c>
      <c r="N590">
        <f t="shared" si="19"/>
        <v>5.521460917862246</v>
      </c>
      <c r="O590" t="s">
        <v>258</v>
      </c>
      <c r="P590">
        <v>20.159290811325754</v>
      </c>
      <c r="Q590">
        <v>9.0106691768471148</v>
      </c>
      <c r="R590">
        <v>0</v>
      </c>
      <c r="S590">
        <v>8.8363739309273885</v>
      </c>
      <c r="T590">
        <v>0.84004884004884006</v>
      </c>
      <c r="U590">
        <v>0</v>
      </c>
      <c r="V590">
        <v>0.15995115995115994</v>
      </c>
    </row>
    <row r="591" spans="1:22" x14ac:dyDescent="0.25">
      <c r="A591">
        <v>2016</v>
      </c>
      <c r="B591" t="s">
        <v>155</v>
      </c>
      <c r="C591">
        <f t="shared" si="18"/>
        <v>249</v>
      </c>
      <c r="D591">
        <f>+VLOOKUP(B591,[1]Rådata!$O$2:$R$697,3,)</f>
        <v>1767</v>
      </c>
      <c r="E591" t="str">
        <f>+VLOOKUP(B591,[1]Rådata!$O$2:$Q$697,2,)</f>
        <v>NOK</v>
      </c>
      <c r="F591">
        <v>0.10774752564985679</v>
      </c>
      <c r="G591">
        <v>5.7188599225683296E-3</v>
      </c>
      <c r="H591">
        <v>7.227978014494868E-2</v>
      </c>
      <c r="I591">
        <v>0.74817822571873982</v>
      </c>
      <c r="J591" t="s">
        <v>84</v>
      </c>
      <c r="K591">
        <v>17.531956539796017</v>
      </c>
      <c r="L591">
        <v>20.068731492512246</v>
      </c>
      <c r="M591">
        <v>7.4645098346365275</v>
      </c>
      <c r="N591">
        <f t="shared" si="19"/>
        <v>5.5174528964647074</v>
      </c>
      <c r="O591" t="s">
        <v>258</v>
      </c>
      <c r="P591">
        <v>20.068731492512246</v>
      </c>
      <c r="Q591">
        <v>8.8832242302789943</v>
      </c>
      <c r="R591">
        <v>0</v>
      </c>
      <c r="S591">
        <v>8.6860917278780505</v>
      </c>
      <c r="T591">
        <v>0.82108183079056862</v>
      </c>
      <c r="U591">
        <v>0</v>
      </c>
      <c r="V591">
        <v>0.17891816920943135</v>
      </c>
    </row>
    <row r="592" spans="1:22" x14ac:dyDescent="0.25">
      <c r="A592">
        <v>2015</v>
      </c>
      <c r="B592" t="s">
        <v>155</v>
      </c>
      <c r="C592">
        <f t="shared" si="18"/>
        <v>248</v>
      </c>
      <c r="D592">
        <f>+VLOOKUP(B592,[1]Rådata!$O$2:$R$697,3,)</f>
        <v>1767</v>
      </c>
      <c r="E592" t="str">
        <f>+VLOOKUP(B592,[1]Rådata!$O$2:$Q$697,2,)</f>
        <v>NOK</v>
      </c>
      <c r="F592">
        <v>1.1352026336701102E-3</v>
      </c>
      <c r="G592">
        <v>5.7545235350421713E-5</v>
      </c>
      <c r="H592">
        <v>8.4762523662871192E-4</v>
      </c>
      <c r="I592">
        <v>0.80671283157376927</v>
      </c>
      <c r="J592" t="s">
        <v>84</v>
      </c>
      <c r="K592">
        <v>17.382024618437853</v>
      </c>
      <c r="L592">
        <v>20.071891878346417</v>
      </c>
      <c r="M592">
        <v>7.7397944584087011</v>
      </c>
      <c r="N592">
        <f t="shared" si="19"/>
        <v>5.5134287461649825</v>
      </c>
      <c r="O592" t="s">
        <v>258</v>
      </c>
      <c r="P592">
        <v>20.071891878346417</v>
      </c>
      <c r="Q592">
        <v>8.8098628053790566</v>
      </c>
      <c r="R592">
        <v>0</v>
      </c>
      <c r="S592">
        <v>8.5867192540648478</v>
      </c>
      <c r="T592">
        <v>0.8</v>
      </c>
      <c r="U592">
        <v>0</v>
      </c>
      <c r="V592">
        <v>0.2</v>
      </c>
    </row>
    <row r="593" spans="1:22" x14ac:dyDescent="0.25">
      <c r="A593">
        <v>2022</v>
      </c>
      <c r="B593" t="s">
        <v>235</v>
      </c>
      <c r="C593">
        <f t="shared" si="18"/>
        <v>22</v>
      </c>
      <c r="D593">
        <f>+VLOOKUP(B593,[1]Rådata!$O$2:$R$697,3,)</f>
        <v>2000</v>
      </c>
      <c r="E593" t="str">
        <f>+VLOOKUP(B593,[1]Rådata!$O$2:$Q$697,2,)</f>
        <v>NOK</v>
      </c>
      <c r="F593">
        <v>7.3630687273637779E-2</v>
      </c>
      <c r="G593">
        <v>3.7890101862749076E-2</v>
      </c>
      <c r="H593">
        <v>2.7212341663314852E-2</v>
      </c>
      <c r="I593">
        <v>0.13310739007939559</v>
      </c>
      <c r="J593" t="s">
        <v>68</v>
      </c>
      <c r="K593">
        <v>14.132065760745128</v>
      </c>
      <c r="L593">
        <v>13.801046455353452</v>
      </c>
      <c r="M593">
        <v>6.2146080984221914</v>
      </c>
      <c r="N593">
        <f t="shared" si="19"/>
        <v>3.0910424533583161</v>
      </c>
      <c r="O593" t="s">
        <v>261</v>
      </c>
      <c r="P593">
        <v>13.801046455353452</v>
      </c>
      <c r="Q593">
        <v>8.3284510668193601</v>
      </c>
      <c r="R593">
        <v>6.7569323892475532</v>
      </c>
      <c r="S593">
        <v>7.9827577020111127</v>
      </c>
      <c r="T593">
        <v>0.70772946859903385</v>
      </c>
      <c r="U593">
        <v>0.20772946859903382</v>
      </c>
      <c r="V593">
        <v>8.4541062801932368E-2</v>
      </c>
    </row>
    <row r="594" spans="1:22" x14ac:dyDescent="0.25">
      <c r="A594">
        <v>2020</v>
      </c>
      <c r="B594" t="s">
        <v>235</v>
      </c>
      <c r="C594">
        <f t="shared" si="18"/>
        <v>20</v>
      </c>
      <c r="D594">
        <f>+VLOOKUP(B594,[1]Rådata!$O$2:$R$697,3,)</f>
        <v>2000</v>
      </c>
      <c r="E594" t="str">
        <f>+VLOOKUP(B594,[1]Rådata!$O$2:$Q$697,2,)</f>
        <v>NOK</v>
      </c>
      <c r="F594">
        <v>9.168740558216025E-2</v>
      </c>
      <c r="G594">
        <v>4.2693847852523503E-2</v>
      </c>
      <c r="H594">
        <v>2.9778165399551592E-2</v>
      </c>
      <c r="I594">
        <v>0.10910536279670763</v>
      </c>
      <c r="J594" t="s">
        <v>68</v>
      </c>
      <c r="K594">
        <v>13.935159407462498</v>
      </c>
      <c r="L594">
        <v>13.574879996242478</v>
      </c>
      <c r="M594">
        <v>6.1070228877422545</v>
      </c>
      <c r="N594">
        <f t="shared" si="19"/>
        <v>2.9957322735539909</v>
      </c>
      <c r="O594" t="s">
        <v>261</v>
      </c>
      <c r="P594">
        <v>13.574879996242478</v>
      </c>
      <c r="Q594">
        <v>8.3163002490368481</v>
      </c>
      <c r="R594">
        <v>6.8458798752640497</v>
      </c>
      <c r="S594">
        <v>7.9302062066846828</v>
      </c>
      <c r="T594">
        <v>0.67970660146699269</v>
      </c>
      <c r="U594">
        <v>0.22982885085574573</v>
      </c>
      <c r="V594">
        <v>9.0464547677261614E-2</v>
      </c>
    </row>
    <row r="595" spans="1:22" x14ac:dyDescent="0.25">
      <c r="A595">
        <v>2019</v>
      </c>
      <c r="B595" t="s">
        <v>235</v>
      </c>
      <c r="C595">
        <f t="shared" si="18"/>
        <v>19</v>
      </c>
      <c r="D595">
        <f>+VLOOKUP(B595,[1]Rådata!$O$2:$R$697,3,)</f>
        <v>2000</v>
      </c>
      <c r="E595" t="str">
        <f>+VLOOKUP(B595,[1]Rådata!$O$2:$Q$697,2,)</f>
        <v>NOK</v>
      </c>
      <c r="F595">
        <v>0.17224066327149265</v>
      </c>
      <c r="G595">
        <v>6.5825105496841604E-2</v>
      </c>
      <c r="H595">
        <v>4.0885365368822778E-2</v>
      </c>
      <c r="I595">
        <v>0.23435415908815327</v>
      </c>
      <c r="J595" t="s">
        <v>68</v>
      </c>
      <c r="K595">
        <v>13.92146119946359</v>
      </c>
      <c r="L595">
        <v>13.445232075470464</v>
      </c>
      <c r="M595">
        <v>6.2324480165505225</v>
      </c>
      <c r="N595">
        <f t="shared" si="19"/>
        <v>2.9444389791664403</v>
      </c>
      <c r="O595" t="s">
        <v>261</v>
      </c>
      <c r="P595">
        <v>13.445232075470464</v>
      </c>
      <c r="Q595">
        <v>8.281470857895167</v>
      </c>
      <c r="R595">
        <v>6.7684932116486296</v>
      </c>
      <c r="S595">
        <v>7.90100705199242</v>
      </c>
      <c r="T595">
        <v>0.68354430379746833</v>
      </c>
      <c r="U595">
        <v>0.22025316455696203</v>
      </c>
      <c r="V595">
        <v>9.6202531645569619E-2</v>
      </c>
    </row>
    <row r="596" spans="1:22" x14ac:dyDescent="0.25">
      <c r="A596">
        <v>2021</v>
      </c>
      <c r="B596" t="s">
        <v>235</v>
      </c>
      <c r="C596">
        <f t="shared" si="18"/>
        <v>21</v>
      </c>
      <c r="D596">
        <f>+VLOOKUP(B596,[1]Rådata!$O$2:$R$697,3,)</f>
        <v>2000</v>
      </c>
      <c r="E596" t="str">
        <f>+VLOOKUP(B596,[1]Rådata!$O$2:$Q$697,2,)</f>
        <v>NOK</v>
      </c>
      <c r="F596">
        <v>5.5207852425781329E-2</v>
      </c>
      <c r="G596">
        <v>3.249016872348745E-2</v>
      </c>
      <c r="H596">
        <v>2.8027012072280831E-2</v>
      </c>
      <c r="I596">
        <v>7.4686364639996783E-2</v>
      </c>
      <c r="J596" t="s">
        <v>68</v>
      </c>
      <c r="K596">
        <v>13.796673244602644</v>
      </c>
      <c r="L596">
        <v>13.648904463847447</v>
      </c>
      <c r="M596">
        <v>5.9584246930297819</v>
      </c>
      <c r="N596">
        <f t="shared" si="19"/>
        <v>3.044522437723423</v>
      </c>
      <c r="O596" t="s">
        <v>261</v>
      </c>
      <c r="P596">
        <v>13.648904463847447</v>
      </c>
      <c r="Q596">
        <v>8.1859074814823245</v>
      </c>
      <c r="R596">
        <v>5.9661467391236922</v>
      </c>
      <c r="S596">
        <v>7.9515593311552522</v>
      </c>
      <c r="T596">
        <v>0.79108635097493041</v>
      </c>
      <c r="U596">
        <v>0.10863509749303621</v>
      </c>
      <c r="V596">
        <v>0.10027855153203342</v>
      </c>
    </row>
    <row r="597" spans="1:22" x14ac:dyDescent="0.25">
      <c r="A597">
        <v>2015</v>
      </c>
      <c r="B597" t="s">
        <v>235</v>
      </c>
      <c r="C597">
        <f t="shared" si="18"/>
        <v>15</v>
      </c>
      <c r="D597">
        <f>+VLOOKUP(B597,[1]Rådata!$O$2:$R$697,3,)</f>
        <v>2000</v>
      </c>
      <c r="E597" t="str">
        <f>+VLOOKUP(B597,[1]Rådata!$O$2:$Q$697,2,)</f>
        <v>NOK</v>
      </c>
      <c r="F597">
        <v>0.19736828827737918</v>
      </c>
      <c r="G597">
        <v>8.6883709360021683E-2</v>
      </c>
      <c r="H597">
        <v>5.1194959115227708E-2</v>
      </c>
      <c r="I597">
        <v>0.1250803068984887</v>
      </c>
      <c r="J597" t="s">
        <v>68</v>
      </c>
      <c r="K597">
        <v>13.951917312770002</v>
      </c>
      <c r="L597">
        <v>13.422987834701518</v>
      </c>
      <c r="M597">
        <v>6.363028103540465</v>
      </c>
      <c r="N597">
        <f t="shared" si="19"/>
        <v>2.7080502011022101</v>
      </c>
      <c r="O597" t="s">
        <v>261</v>
      </c>
      <c r="P597">
        <v>13.422987834701518</v>
      </c>
      <c r="Q597">
        <v>8.0096953577429222</v>
      </c>
      <c r="R597">
        <v>6.6463905148477291</v>
      </c>
      <c r="S597">
        <v>7.6685611080158971</v>
      </c>
      <c r="T597">
        <v>0.71096345514950166</v>
      </c>
      <c r="U597">
        <v>0.2558139534883721</v>
      </c>
      <c r="V597">
        <v>3.3222591362126248E-2</v>
      </c>
    </row>
    <row r="598" spans="1:22" x14ac:dyDescent="0.25">
      <c r="A598">
        <v>2016</v>
      </c>
      <c r="B598" t="s">
        <v>235</v>
      </c>
      <c r="C598">
        <f t="shared" si="18"/>
        <v>16</v>
      </c>
      <c r="D598">
        <f>+VLOOKUP(B598,[1]Rådata!$O$2:$R$697,3,)</f>
        <v>2000</v>
      </c>
      <c r="E598" t="str">
        <f>+VLOOKUP(B598,[1]Rådata!$O$2:$Q$697,2,)</f>
        <v>NOK</v>
      </c>
      <c r="F598">
        <v>0.24672176857820244</v>
      </c>
      <c r="G598">
        <v>0.12011260034914602</v>
      </c>
      <c r="H598">
        <v>7.0735508880681336E-2</v>
      </c>
      <c r="I598">
        <v>0.10275374554880196</v>
      </c>
      <c r="J598" t="s">
        <v>68</v>
      </c>
      <c r="K598">
        <v>13.928450774970093</v>
      </c>
      <c r="L598">
        <v>13.398968829977511</v>
      </c>
      <c r="M598">
        <v>6.363028103540465</v>
      </c>
      <c r="N598">
        <f t="shared" si="19"/>
        <v>2.7725887222397811</v>
      </c>
      <c r="O598" t="s">
        <v>261</v>
      </c>
      <c r="P598">
        <v>13.398968829977511</v>
      </c>
      <c r="Q598">
        <v>7.9827577020111127</v>
      </c>
      <c r="R598">
        <v>6.1737861039019366</v>
      </c>
      <c r="S598">
        <v>7.7493224646603558</v>
      </c>
      <c r="T598">
        <v>0.79180887372013653</v>
      </c>
      <c r="U598">
        <v>0.16382252559726962</v>
      </c>
      <c r="V598">
        <v>4.4368600682593858E-2</v>
      </c>
    </row>
    <row r="599" spans="1:22" x14ac:dyDescent="0.25">
      <c r="A599">
        <v>2017</v>
      </c>
      <c r="B599" t="s">
        <v>235</v>
      </c>
      <c r="C599">
        <f t="shared" si="18"/>
        <v>17</v>
      </c>
      <c r="D599">
        <f>+VLOOKUP(B599,[1]Rådata!$O$2:$R$697,3,)</f>
        <v>2000</v>
      </c>
      <c r="E599" t="str">
        <f>+VLOOKUP(B599,[1]Rådata!$O$2:$Q$697,2,)</f>
        <v>NOK</v>
      </c>
      <c r="F599">
        <v>7.0516310633315898E-2</v>
      </c>
      <c r="G599">
        <v>2.8487267991069692E-2</v>
      </c>
      <c r="H599">
        <v>2.0828515810584113E-2</v>
      </c>
      <c r="I599">
        <v>8.7622280819748558E-2</v>
      </c>
      <c r="J599" t="s">
        <v>68</v>
      </c>
      <c r="K599">
        <v>13.765677249909393</v>
      </c>
      <c r="L599">
        <v>13.45254299984895</v>
      </c>
      <c r="M599">
        <v>6.363028103540465</v>
      </c>
      <c r="N599">
        <f t="shared" si="19"/>
        <v>2.8332133440562162</v>
      </c>
      <c r="O599" t="s">
        <v>261</v>
      </c>
      <c r="P599">
        <v>13.45254299984895</v>
      </c>
      <c r="Q599">
        <v>7.9229859587111955</v>
      </c>
      <c r="R599">
        <v>0</v>
      </c>
      <c r="S599">
        <v>7.8477625374736082</v>
      </c>
      <c r="T599">
        <v>0.92753623188405798</v>
      </c>
      <c r="U599">
        <v>0</v>
      </c>
      <c r="V599">
        <v>7.2463768115942032E-2</v>
      </c>
    </row>
    <row r="600" spans="1:22" x14ac:dyDescent="0.25">
      <c r="A600">
        <v>2018</v>
      </c>
      <c r="B600" t="s">
        <v>235</v>
      </c>
      <c r="C600">
        <f t="shared" si="18"/>
        <v>18</v>
      </c>
      <c r="D600">
        <f>+VLOOKUP(B600,[1]Rådata!$O$2:$R$697,3,)</f>
        <v>2000</v>
      </c>
      <c r="E600" t="str">
        <f>+VLOOKUP(B600,[1]Rådata!$O$2:$Q$697,2,)</f>
        <v>NOK</v>
      </c>
      <c r="F600">
        <v>0.11184406552084394</v>
      </c>
      <c r="G600">
        <v>4.5246618023576948E-2</v>
      </c>
      <c r="H600">
        <v>2.7779755458711641E-2</v>
      </c>
      <c r="I600">
        <v>0.18782742506704081</v>
      </c>
      <c r="J600" t="s">
        <v>68</v>
      </c>
      <c r="K600">
        <v>13.880800047054814</v>
      </c>
      <c r="L600">
        <v>13.392979654017786</v>
      </c>
      <c r="M600">
        <v>6.2878585601617845</v>
      </c>
      <c r="N600">
        <f t="shared" si="19"/>
        <v>2.8903717578961645</v>
      </c>
      <c r="O600" t="s">
        <v>261</v>
      </c>
      <c r="P600">
        <v>13.392979654017786</v>
      </c>
      <c r="Q600">
        <v>7.8320141805054693</v>
      </c>
      <c r="R600">
        <v>6.0161571596983539</v>
      </c>
      <c r="S600">
        <v>7.4955419438842563</v>
      </c>
      <c r="T600">
        <v>0.7142857142857143</v>
      </c>
      <c r="U600">
        <v>0.1626984126984127</v>
      </c>
      <c r="V600">
        <v>0.12301587301587301</v>
      </c>
    </row>
    <row r="601" spans="1:22" x14ac:dyDescent="0.25">
      <c r="A601">
        <v>2022</v>
      </c>
      <c r="B601" t="s">
        <v>115</v>
      </c>
      <c r="C601">
        <f t="shared" si="18"/>
        <v>167</v>
      </c>
      <c r="D601">
        <f>+VLOOKUP(B601,[1]Rådata!$O$2:$R$697,3,)</f>
        <v>1855</v>
      </c>
      <c r="E601" t="str">
        <f>+VLOOKUP(B601,[1]Rådata!$O$2:$Q$697,2,)</f>
        <v>NOK</v>
      </c>
      <c r="F601">
        <v>0.31721511830925025</v>
      </c>
      <c r="G601">
        <v>7.9737010395027771E-2</v>
      </c>
      <c r="H601">
        <v>0.19278849554839167</v>
      </c>
      <c r="I601">
        <v>1.781556061790186</v>
      </c>
      <c r="J601" t="s">
        <v>110</v>
      </c>
      <c r="K601">
        <v>18.410155547895855</v>
      </c>
      <c r="L601">
        <v>19.293015408560287</v>
      </c>
      <c r="M601">
        <v>9.5468126085973957</v>
      </c>
      <c r="N601">
        <f t="shared" si="19"/>
        <v>5.1179938124167554</v>
      </c>
      <c r="O601" t="s">
        <v>258</v>
      </c>
      <c r="P601">
        <v>19.293015408560287</v>
      </c>
      <c r="Q601">
        <v>9.6964633831018023</v>
      </c>
      <c r="R601">
        <v>8.4228825119449962</v>
      </c>
      <c r="S601">
        <v>8.892886141190731</v>
      </c>
      <c r="T601">
        <v>0.44772447724477243</v>
      </c>
      <c r="U601">
        <v>0.27982779827798276</v>
      </c>
      <c r="V601">
        <v>0.27244772447724475</v>
      </c>
    </row>
    <row r="602" spans="1:22" x14ac:dyDescent="0.25">
      <c r="A602">
        <v>2018</v>
      </c>
      <c r="B602" t="s">
        <v>115</v>
      </c>
      <c r="C602">
        <f t="shared" si="18"/>
        <v>163</v>
      </c>
      <c r="D602">
        <f>+VLOOKUP(B602,[1]Rådata!$O$2:$R$697,3,)</f>
        <v>1855</v>
      </c>
      <c r="E602" t="str">
        <f>+VLOOKUP(B602,[1]Rådata!$O$2:$Q$697,2,)</f>
        <v>NOK</v>
      </c>
      <c r="F602">
        <v>0.51261982769081427</v>
      </c>
      <c r="G602">
        <v>0.13251808942239324</v>
      </c>
      <c r="H602">
        <v>0.22967144488139032</v>
      </c>
      <c r="I602">
        <v>1.1310520567892246</v>
      </c>
      <c r="J602" t="s">
        <v>110</v>
      </c>
      <c r="K602">
        <v>18.519276429657303</v>
      </c>
      <c r="L602">
        <v>19.069207056734907</v>
      </c>
      <c r="M602">
        <v>9.9522777167055594</v>
      </c>
      <c r="N602">
        <f t="shared" si="19"/>
        <v>5.0937502008067623</v>
      </c>
      <c r="O602" t="s">
        <v>258</v>
      </c>
      <c r="P602">
        <v>19.069207056734907</v>
      </c>
      <c r="Q602">
        <v>9.6556670135094773</v>
      </c>
      <c r="R602">
        <v>8.4206822910353942</v>
      </c>
      <c r="S602">
        <v>8.8038747635344343</v>
      </c>
      <c r="T602">
        <v>0.42664958360025623</v>
      </c>
      <c r="U602">
        <v>0.29083920563741189</v>
      </c>
      <c r="V602">
        <v>0.28251121076233182</v>
      </c>
    </row>
    <row r="603" spans="1:22" x14ac:dyDescent="0.25">
      <c r="A603">
        <v>2021</v>
      </c>
      <c r="B603" t="s">
        <v>115</v>
      </c>
      <c r="C603">
        <f t="shared" si="18"/>
        <v>166</v>
      </c>
      <c r="D603">
        <f>+VLOOKUP(B603,[1]Rådata!$O$2:$R$697,3,)</f>
        <v>1855</v>
      </c>
      <c r="E603" t="str">
        <f>+VLOOKUP(B603,[1]Rådata!$O$2:$Q$697,2,)</f>
        <v>NOK</v>
      </c>
      <c r="F603">
        <v>0.88586749828858291</v>
      </c>
      <c r="G603">
        <v>0.10318508018073891</v>
      </c>
      <c r="H603">
        <v>0.21129162471312851</v>
      </c>
      <c r="I603">
        <v>4.4083060774321137</v>
      </c>
      <c r="J603" t="s">
        <v>110</v>
      </c>
      <c r="K603">
        <v>18.518179436306042</v>
      </c>
      <c r="L603">
        <v>19.234894452491755</v>
      </c>
      <c r="M603">
        <v>9.6803440012219184</v>
      </c>
      <c r="N603">
        <f t="shared" si="19"/>
        <v>5.1119877883565437</v>
      </c>
      <c r="O603" t="s">
        <v>258</v>
      </c>
      <c r="P603">
        <v>19.234894452491755</v>
      </c>
      <c r="Q603">
        <v>9.6231120552667857</v>
      </c>
      <c r="R603">
        <v>8.3428398042714598</v>
      </c>
      <c r="S603">
        <v>8.8565184970198576</v>
      </c>
      <c r="T603">
        <v>0.46459298477829253</v>
      </c>
      <c r="U603">
        <v>0.27796161482461945</v>
      </c>
      <c r="V603">
        <v>0.25744540039708802</v>
      </c>
    </row>
    <row r="604" spans="1:22" x14ac:dyDescent="0.25">
      <c r="A604">
        <v>2020</v>
      </c>
      <c r="B604" t="s">
        <v>115</v>
      </c>
      <c r="C604">
        <f t="shared" si="18"/>
        <v>165</v>
      </c>
      <c r="D604">
        <f>+VLOOKUP(B604,[1]Rådata!$O$2:$R$697,3,)</f>
        <v>1855</v>
      </c>
      <c r="E604" t="str">
        <f>+VLOOKUP(B604,[1]Rådata!$O$2:$Q$697,2,)</f>
        <v>NOK</v>
      </c>
      <c r="F604">
        <v>0.715165431583342</v>
      </c>
      <c r="G604">
        <v>0.10684172159872762</v>
      </c>
      <c r="H604">
        <v>0.22317219141607836</v>
      </c>
      <c r="I604">
        <v>3.5020091848450057</v>
      </c>
      <c r="J604" t="s">
        <v>110</v>
      </c>
      <c r="K604">
        <v>18.626157146212808</v>
      </c>
      <c r="L604">
        <v>19.362752276613101</v>
      </c>
      <c r="M604">
        <v>9.7981270368783022</v>
      </c>
      <c r="N604">
        <f t="shared" si="19"/>
        <v>5.1059454739005803</v>
      </c>
      <c r="O604" t="s">
        <v>258</v>
      </c>
      <c r="P604">
        <v>19.362752276613101</v>
      </c>
      <c r="Q604">
        <v>9.6050815167213717</v>
      </c>
      <c r="R604">
        <v>8.3308636132247447</v>
      </c>
      <c r="S604">
        <v>8.8143304226387738</v>
      </c>
      <c r="T604">
        <v>0.45350404312668463</v>
      </c>
      <c r="U604">
        <v>0.27964959568733155</v>
      </c>
      <c r="V604">
        <v>0.26684636118598382</v>
      </c>
    </row>
    <row r="605" spans="1:22" x14ac:dyDescent="0.25">
      <c r="A605">
        <v>2019</v>
      </c>
      <c r="B605" t="s">
        <v>115</v>
      </c>
      <c r="C605">
        <f t="shared" si="18"/>
        <v>164</v>
      </c>
      <c r="D605">
        <f>+VLOOKUP(B605,[1]Rådata!$O$2:$R$697,3,)</f>
        <v>1855</v>
      </c>
      <c r="E605" t="str">
        <f>+VLOOKUP(B605,[1]Rådata!$O$2:$Q$697,2,)</f>
        <v>NOK</v>
      </c>
      <c r="F605">
        <v>0.68473747832028176</v>
      </c>
      <c r="G605">
        <v>0.1046890505787488</v>
      </c>
      <c r="H605">
        <v>0.22924181373497793</v>
      </c>
      <c r="I605">
        <v>3.0480107216061385</v>
      </c>
      <c r="J605" t="s">
        <v>110</v>
      </c>
      <c r="K605">
        <v>18.548774881459842</v>
      </c>
      <c r="L605">
        <v>19.332557749651968</v>
      </c>
      <c r="M605">
        <v>9.9034875525361272</v>
      </c>
      <c r="N605">
        <f t="shared" si="19"/>
        <v>5.0998664278241987</v>
      </c>
      <c r="O605" t="s">
        <v>258</v>
      </c>
      <c r="P605">
        <v>19.332557749651968</v>
      </c>
      <c r="Q605">
        <v>9.5839707565643284</v>
      </c>
      <c r="R605">
        <v>8.2241635126378618</v>
      </c>
      <c r="S605">
        <v>8.7963389328457318</v>
      </c>
      <c r="T605">
        <v>0.45492085340674465</v>
      </c>
      <c r="U605">
        <v>0.25671025464556091</v>
      </c>
      <c r="V605">
        <v>0.28836889194769444</v>
      </c>
    </row>
    <row r="606" spans="1:22" x14ac:dyDescent="0.25">
      <c r="A606">
        <v>2017</v>
      </c>
      <c r="B606" t="s">
        <v>115</v>
      </c>
      <c r="C606">
        <f t="shared" si="18"/>
        <v>162</v>
      </c>
      <c r="D606">
        <f>+VLOOKUP(B606,[1]Rådata!$O$2:$R$697,3,)</f>
        <v>1855</v>
      </c>
      <c r="E606" t="str">
        <f>+VLOOKUP(B606,[1]Rådata!$O$2:$Q$697,2,)</f>
        <v>NOK</v>
      </c>
      <c r="F606">
        <v>0.48481633504939475</v>
      </c>
      <c r="G606">
        <v>0.13815577528312642</v>
      </c>
      <c r="H606">
        <v>0.22343614735964604</v>
      </c>
      <c r="I606">
        <v>0.89722763322665922</v>
      </c>
      <c r="J606" t="s">
        <v>110</v>
      </c>
      <c r="K606">
        <v>18.641870387631702</v>
      </c>
      <c r="L606">
        <v>19.122614211792929</v>
      </c>
      <c r="M606">
        <v>10.341742483467284</v>
      </c>
      <c r="N606">
        <f t="shared" si="19"/>
        <v>5.0875963352323836</v>
      </c>
      <c r="O606" t="s">
        <v>258</v>
      </c>
      <c r="P606">
        <v>19.122614211792929</v>
      </c>
      <c r="Q606">
        <v>9.5539300763662602</v>
      </c>
      <c r="R606">
        <v>8.3404560129161833</v>
      </c>
      <c r="S606">
        <v>8.790269111478656</v>
      </c>
      <c r="T606">
        <v>0.46595744680851064</v>
      </c>
      <c r="U606">
        <v>0.29716312056737587</v>
      </c>
      <c r="V606">
        <v>0.23687943262411348</v>
      </c>
    </row>
    <row r="607" spans="1:22" x14ac:dyDescent="0.25">
      <c r="A607">
        <v>2015</v>
      </c>
      <c r="B607" t="s">
        <v>115</v>
      </c>
      <c r="C607">
        <f t="shared" si="18"/>
        <v>160</v>
      </c>
      <c r="D607">
        <f>+VLOOKUP(B607,[1]Rådata!$O$2:$R$697,3,)</f>
        <v>1855</v>
      </c>
      <c r="E607" t="str">
        <f>+VLOOKUP(B607,[1]Rådata!$O$2:$Q$697,2,)</f>
        <v>NOK</v>
      </c>
      <c r="F607">
        <v>0.44149691278841058</v>
      </c>
      <c r="G607">
        <v>0.12597299288952657</v>
      </c>
      <c r="H607">
        <v>0.20138872635069241</v>
      </c>
      <c r="I607">
        <v>1.0912480544580703</v>
      </c>
      <c r="J607" t="s">
        <v>110</v>
      </c>
      <c r="K607">
        <v>18.668907075634039</v>
      </c>
      <c r="L607">
        <v>19.138076536109804</v>
      </c>
      <c r="M607">
        <v>10.536380355230888</v>
      </c>
      <c r="N607">
        <f t="shared" si="19"/>
        <v>5.0751738152338266</v>
      </c>
      <c r="O607" t="s">
        <v>258</v>
      </c>
      <c r="P607">
        <v>19.138076536109804</v>
      </c>
      <c r="Q607">
        <v>9.538204234060796</v>
      </c>
      <c r="R607">
        <v>7.9193561906606167</v>
      </c>
      <c r="S607">
        <v>8.3546742619184631</v>
      </c>
      <c r="T607">
        <v>0.30619596541786742</v>
      </c>
      <c r="U607">
        <v>0.19812680115273776</v>
      </c>
      <c r="V607">
        <v>0.49567723342939479</v>
      </c>
    </row>
    <row r="608" spans="1:22" x14ac:dyDescent="0.25">
      <c r="A608">
        <v>2016</v>
      </c>
      <c r="B608" t="s">
        <v>115</v>
      </c>
      <c r="C608">
        <f t="shared" si="18"/>
        <v>161</v>
      </c>
      <c r="D608">
        <f>+VLOOKUP(B608,[1]Rådata!$O$2:$R$697,3,)</f>
        <v>1855</v>
      </c>
      <c r="E608" t="str">
        <f>+VLOOKUP(B608,[1]Rådata!$O$2:$Q$697,2,)</f>
        <v>NOK</v>
      </c>
      <c r="F608">
        <v>0.50875606831895281</v>
      </c>
      <c r="G608">
        <v>0.1254610578763953</v>
      </c>
      <c r="H608">
        <v>0.19695344183463062</v>
      </c>
      <c r="I608">
        <v>1.1869533599323887</v>
      </c>
      <c r="J608" t="s">
        <v>110</v>
      </c>
      <c r="K608">
        <v>18.693962122358826</v>
      </c>
      <c r="L608">
        <v>19.144934072685757</v>
      </c>
      <c r="M608">
        <v>10.518673191626361</v>
      </c>
      <c r="N608">
        <f t="shared" si="19"/>
        <v>5.0814043649844631</v>
      </c>
      <c r="O608" t="s">
        <v>258</v>
      </c>
      <c r="P608">
        <v>19.144934072685757</v>
      </c>
      <c r="Q608">
        <v>9.4132812159728729</v>
      </c>
      <c r="R608">
        <v>7.9895604493338652</v>
      </c>
      <c r="S608">
        <v>8.6894644123566902</v>
      </c>
      <c r="T608">
        <v>0.48489795918367345</v>
      </c>
      <c r="U608">
        <v>0.24081632653061225</v>
      </c>
      <c r="V608">
        <v>0.2742857142857143</v>
      </c>
    </row>
    <row r="609" spans="1:22" x14ac:dyDescent="0.25">
      <c r="A609">
        <v>2019</v>
      </c>
      <c r="B609" t="s">
        <v>86</v>
      </c>
      <c r="C609">
        <f t="shared" si="18"/>
        <v>23</v>
      </c>
      <c r="D609">
        <f>+VLOOKUP(B609,[1]Rådata!$O$2:$R$697,3,)</f>
        <v>1996</v>
      </c>
      <c r="E609" t="str">
        <f>+VLOOKUP(B609,[1]Rådata!$O$2:$Q$697,2,)</f>
        <v>USD</v>
      </c>
      <c r="F609">
        <v>0.11361084012803628</v>
      </c>
      <c r="G609">
        <v>8.0013613444689005E-2</v>
      </c>
      <c r="H609">
        <v>0.29989412749099231</v>
      </c>
      <c r="I609">
        <v>1.4489472199724159E-2</v>
      </c>
      <c r="J609" t="s">
        <v>72</v>
      </c>
      <c r="K609">
        <v>13.28040931798617</v>
      </c>
      <c r="L609">
        <v>14.601642033736647</v>
      </c>
      <c r="M609">
        <v>6.5012896705403893</v>
      </c>
      <c r="N609">
        <f t="shared" si="19"/>
        <v>3.1354942159291497</v>
      </c>
      <c r="O609" t="s">
        <v>259</v>
      </c>
      <c r="P609">
        <v>16.778391757883483</v>
      </c>
      <c r="Q609">
        <v>10.16155311388124</v>
      </c>
      <c r="R609">
        <v>9.8833626381110307</v>
      </c>
      <c r="S609">
        <v>8.5241389338028437</v>
      </c>
      <c r="T609">
        <v>0.19448228882833785</v>
      </c>
      <c r="U609">
        <v>0.75715258855585832</v>
      </c>
      <c r="V609">
        <v>4.8365122615803807E-2</v>
      </c>
    </row>
    <row r="610" spans="1:22" x14ac:dyDescent="0.25">
      <c r="A610">
        <v>2022</v>
      </c>
      <c r="B610" t="s">
        <v>86</v>
      </c>
      <c r="C610">
        <f t="shared" si="18"/>
        <v>26</v>
      </c>
      <c r="D610">
        <f>+VLOOKUP(B610,[1]Rådata!$O$2:$R$697,3,)</f>
        <v>1996</v>
      </c>
      <c r="E610" t="str">
        <f>+VLOOKUP(B610,[1]Rådata!$O$2:$Q$697,2,)</f>
        <v>USD</v>
      </c>
      <c r="F610">
        <v>0.28565903421535765</v>
      </c>
      <c r="G610">
        <v>0.19198900210289102</v>
      </c>
      <c r="H610">
        <v>0.49264825929032013</v>
      </c>
      <c r="I610">
        <v>2.3148181861580203E-2</v>
      </c>
      <c r="J610" t="s">
        <v>72</v>
      </c>
      <c r="K610">
        <v>13.482319133588108</v>
      </c>
      <c r="L610">
        <v>14.424676493317532</v>
      </c>
      <c r="M610">
        <v>6.8112443786012937</v>
      </c>
      <c r="N610">
        <f t="shared" si="19"/>
        <v>3.2580965380214821</v>
      </c>
      <c r="O610" t="s">
        <v>259</v>
      </c>
      <c r="P610">
        <v>16.717877695001235</v>
      </c>
      <c r="Q610">
        <v>9.9523725693497624</v>
      </c>
      <c r="R610">
        <v>9.5424162587980934</v>
      </c>
      <c r="S610">
        <v>8.668226021511801</v>
      </c>
      <c r="T610">
        <v>0.27688679245283021</v>
      </c>
      <c r="U610">
        <v>0.66367924528301891</v>
      </c>
      <c r="V610">
        <v>5.9433962264150937E-2</v>
      </c>
    </row>
    <row r="611" spans="1:22" x14ac:dyDescent="0.25">
      <c r="A611">
        <v>2018</v>
      </c>
      <c r="B611" t="s">
        <v>86</v>
      </c>
      <c r="C611">
        <f t="shared" si="18"/>
        <v>22</v>
      </c>
      <c r="D611">
        <f>+VLOOKUP(B611,[1]Rådata!$O$2:$R$697,3,)</f>
        <v>1996</v>
      </c>
      <c r="E611" t="str">
        <f>+VLOOKUP(B611,[1]Rådata!$O$2:$Q$697,2,)</f>
        <v>USD</v>
      </c>
      <c r="F611">
        <v>0.20076759238990627</v>
      </c>
      <c r="G611">
        <v>0.15470336343242969</v>
      </c>
      <c r="H611">
        <v>0.40912739178072377</v>
      </c>
      <c r="I611">
        <v>1.9972741202806412E-3</v>
      </c>
      <c r="J611" t="s">
        <v>72</v>
      </c>
      <c r="K611">
        <v>13.328139382205167</v>
      </c>
      <c r="L611">
        <v>14.300656462110013</v>
      </c>
      <c r="M611">
        <v>6.3044488024219811</v>
      </c>
      <c r="N611">
        <f t="shared" si="19"/>
        <v>3.0910424533583161</v>
      </c>
      <c r="O611" t="s">
        <v>259</v>
      </c>
      <c r="P611">
        <v>16.462955975654932</v>
      </c>
      <c r="Q611">
        <v>9.8387731599340782</v>
      </c>
      <c r="R611">
        <v>9.4688309124844263</v>
      </c>
      <c r="S611">
        <v>8.486658475926232</v>
      </c>
      <c r="T611">
        <v>0.25869262865090403</v>
      </c>
      <c r="U611">
        <v>0.69077422345850725</v>
      </c>
      <c r="V611">
        <v>5.0533147890588777E-2</v>
      </c>
    </row>
    <row r="612" spans="1:22" x14ac:dyDescent="0.25">
      <c r="A612">
        <v>2020</v>
      </c>
      <c r="B612" t="s">
        <v>86</v>
      </c>
      <c r="C612">
        <f t="shared" si="18"/>
        <v>24</v>
      </c>
      <c r="D612">
        <f>+VLOOKUP(B612,[1]Rådata!$O$2:$R$697,3,)</f>
        <v>1996</v>
      </c>
      <c r="E612" t="str">
        <f>+VLOOKUP(B612,[1]Rådata!$O$2:$Q$697,2,)</f>
        <v>USD</v>
      </c>
      <c r="F612">
        <v>-4.2916685099632819E-2</v>
      </c>
      <c r="G612">
        <v>-2.6955322716133549E-2</v>
      </c>
      <c r="H612">
        <v>-0.17005944536441983</v>
      </c>
      <c r="I612">
        <v>3.5194588923788642E-2</v>
      </c>
      <c r="J612" t="s">
        <v>72</v>
      </c>
      <c r="K612">
        <v>12.674365437127417</v>
      </c>
      <c r="L612">
        <v>14.516332710433234</v>
      </c>
      <c r="M612">
        <v>6.1355648910817386</v>
      </c>
      <c r="N612">
        <f t="shared" si="19"/>
        <v>3.1780538303479458</v>
      </c>
      <c r="O612" t="s">
        <v>259</v>
      </c>
      <c r="P612">
        <v>16.660800935330144</v>
      </c>
      <c r="Q612">
        <v>9.8320069910985382</v>
      </c>
      <c r="R612">
        <v>9.468298791099226</v>
      </c>
      <c r="S612">
        <v>8.4211117142385525</v>
      </c>
      <c r="T612">
        <v>0.24392480513525908</v>
      </c>
      <c r="U612">
        <v>0.69509399358092627</v>
      </c>
      <c r="V612">
        <v>6.0981201283814769E-2</v>
      </c>
    </row>
    <row r="613" spans="1:22" x14ac:dyDescent="0.25">
      <c r="A613">
        <v>2017</v>
      </c>
      <c r="B613" t="s">
        <v>86</v>
      </c>
      <c r="C613">
        <f t="shared" si="18"/>
        <v>21</v>
      </c>
      <c r="D613">
        <f>+VLOOKUP(B613,[1]Rådata!$O$2:$R$697,3,)</f>
        <v>1996</v>
      </c>
      <c r="E613" t="str">
        <f>+VLOOKUP(B613,[1]Rådata!$O$2:$Q$697,2,)</f>
        <v>USD</v>
      </c>
      <c r="F613">
        <v>8.7456222726435676E-2</v>
      </c>
      <c r="G613">
        <v>7.3700582824239871E-2</v>
      </c>
      <c r="H613">
        <v>0.21324878449188409</v>
      </c>
      <c r="I613">
        <v>2.083144114409608E-3</v>
      </c>
      <c r="J613" t="s">
        <v>72</v>
      </c>
      <c r="K613">
        <v>13.106601813999779</v>
      </c>
      <c r="L613">
        <v>14.169050593207519</v>
      </c>
      <c r="M613">
        <v>6.3919171133926023</v>
      </c>
      <c r="N613">
        <f t="shared" si="19"/>
        <v>3.044522437723423</v>
      </c>
      <c r="O613" t="s">
        <v>259</v>
      </c>
      <c r="P613">
        <v>16.278184423364845</v>
      </c>
      <c r="Q613">
        <v>9.4831356895074883</v>
      </c>
      <c r="R613">
        <v>9.014887106468791</v>
      </c>
      <c r="S613">
        <v>8.3782301138635891</v>
      </c>
      <c r="T613">
        <v>0.33124215809284818</v>
      </c>
      <c r="U613">
        <v>0.62609786700125469</v>
      </c>
      <c r="V613">
        <v>4.2659974905897104E-2</v>
      </c>
    </row>
    <row r="614" spans="1:22" x14ac:dyDescent="0.25">
      <c r="A614">
        <v>2015</v>
      </c>
      <c r="B614" t="s">
        <v>86</v>
      </c>
      <c r="C614">
        <f t="shared" si="18"/>
        <v>19</v>
      </c>
      <c r="D614">
        <f>+VLOOKUP(B614,[1]Rådata!$O$2:$R$697,3,)</f>
        <v>1996</v>
      </c>
      <c r="E614" t="str">
        <f>+VLOOKUP(B614,[1]Rådata!$O$2:$Q$697,2,)</f>
        <v>USD</v>
      </c>
      <c r="F614">
        <v>0.12929384532136201</v>
      </c>
      <c r="G614">
        <v>0.10639637120021549</v>
      </c>
      <c r="H614">
        <v>0.25285173275936684</v>
      </c>
      <c r="I614">
        <v>8.3505354363321779E-7</v>
      </c>
      <c r="J614" t="s">
        <v>72</v>
      </c>
      <c r="K614">
        <v>13.325054394278455</v>
      </c>
      <c r="L614">
        <v>14.190686203630397</v>
      </c>
      <c r="M614">
        <v>6.6160651851328174</v>
      </c>
      <c r="N614">
        <f t="shared" si="19"/>
        <v>2.9444389791664403</v>
      </c>
      <c r="O614" t="s">
        <v>259</v>
      </c>
      <c r="P614">
        <v>16.365278821549165</v>
      </c>
      <c r="Q614">
        <v>9.4372212188930096</v>
      </c>
      <c r="R614">
        <v>8.9780978755271068</v>
      </c>
      <c r="S614">
        <v>8.4011292872062349</v>
      </c>
      <c r="T614">
        <v>0.35483870967741937</v>
      </c>
      <c r="U614">
        <v>0.63183730715287523</v>
      </c>
      <c r="V614">
        <v>1.3323983169705469E-2</v>
      </c>
    </row>
    <row r="615" spans="1:22" x14ac:dyDescent="0.25">
      <c r="A615">
        <v>2021</v>
      </c>
      <c r="B615" t="s">
        <v>86</v>
      </c>
      <c r="C615">
        <f t="shared" si="18"/>
        <v>25</v>
      </c>
      <c r="D615">
        <f>+VLOOKUP(B615,[1]Rådata!$O$2:$R$697,3,)</f>
        <v>1996</v>
      </c>
      <c r="E615" t="str">
        <f>+VLOOKUP(B615,[1]Rådata!$O$2:$Q$697,2,)</f>
        <v>USD</v>
      </c>
      <c r="F615">
        <v>0.19134609780917838</v>
      </c>
      <c r="G615">
        <v>0.1309433455207209</v>
      </c>
      <c r="H615">
        <v>0.41145079228593628</v>
      </c>
      <c r="I615">
        <v>2.9607248046551033E-2</v>
      </c>
      <c r="J615" t="s">
        <v>72</v>
      </c>
      <c r="K615">
        <v>13.159059753251311</v>
      </c>
      <c r="L615">
        <v>14.303984432180906</v>
      </c>
      <c r="M615">
        <v>6.1548580940164177</v>
      </c>
      <c r="N615">
        <f t="shared" si="19"/>
        <v>3.2188758248682006</v>
      </c>
      <c r="O615" t="s">
        <v>259</v>
      </c>
      <c r="P615">
        <v>16.482852669176907</v>
      </c>
      <c r="Q615">
        <v>9.3770518140979444</v>
      </c>
      <c r="R615">
        <v>8.6695917714985082</v>
      </c>
      <c r="S615">
        <v>8.5139224884940585</v>
      </c>
      <c r="T615">
        <v>0.42183994016454746</v>
      </c>
      <c r="U615">
        <v>0.4928945400149588</v>
      </c>
      <c r="V615">
        <v>8.5265519820493629E-2</v>
      </c>
    </row>
    <row r="616" spans="1:22" x14ac:dyDescent="0.25">
      <c r="A616">
        <v>2016</v>
      </c>
      <c r="B616" t="s">
        <v>86</v>
      </c>
      <c r="C616">
        <f t="shared" si="18"/>
        <v>20</v>
      </c>
      <c r="D616">
        <f>+VLOOKUP(B616,[1]Rådata!$O$2:$R$697,3,)</f>
        <v>1996</v>
      </c>
      <c r="E616" t="str">
        <f>+VLOOKUP(B616,[1]Rådata!$O$2:$Q$697,2,)</f>
        <v>USD</v>
      </c>
      <c r="F616">
        <v>5.4778245741284988E-2</v>
      </c>
      <c r="G616">
        <v>4.3372669860995888E-2</v>
      </c>
      <c r="H616">
        <v>0.14044794743755909</v>
      </c>
      <c r="I616">
        <v>8.5533541122815903E-7</v>
      </c>
      <c r="J616" t="s">
        <v>72</v>
      </c>
      <c r="K616">
        <v>13.030228351459645</v>
      </c>
      <c r="L616">
        <v>14.205235774676932</v>
      </c>
      <c r="M616">
        <v>6.4707995037826018</v>
      </c>
      <c r="N616">
        <f t="shared" si="19"/>
        <v>2.9957322735539909</v>
      </c>
      <c r="O616" t="s">
        <v>259</v>
      </c>
      <c r="P616">
        <v>16.362286295683752</v>
      </c>
      <c r="Q616">
        <v>8.6122490843469404</v>
      </c>
      <c r="R616">
        <v>6.6896500141600743</v>
      </c>
      <c r="S616">
        <v>8.3245670118951605</v>
      </c>
      <c r="T616">
        <v>0.75000000000000011</v>
      </c>
      <c r="U616">
        <v>0.14622641509433962</v>
      </c>
      <c r="V616">
        <v>0.10377358490566038</v>
      </c>
    </row>
    <row r="617" spans="1:22" x14ac:dyDescent="0.25">
      <c r="A617">
        <v>2021</v>
      </c>
      <c r="B617" t="s">
        <v>147</v>
      </c>
      <c r="C617">
        <f t="shared" si="18"/>
        <v>49</v>
      </c>
      <c r="D617">
        <f>+VLOOKUP(B617,[1]Rådata!$O$2:$R$697,3,)</f>
        <v>1972</v>
      </c>
      <c r="E617" t="str">
        <f>+VLOOKUP(B617,[1]Rådata!$O$2:$Q$697,2,)</f>
        <v>NOK</v>
      </c>
      <c r="F617">
        <v>0.25960720185552905</v>
      </c>
      <c r="G617">
        <v>0.13424915220599021</v>
      </c>
      <c r="H617">
        <v>0.14262011055396151</v>
      </c>
      <c r="I617">
        <v>0.22561698009311018</v>
      </c>
      <c r="J617" t="s">
        <v>47</v>
      </c>
      <c r="K617">
        <v>16.205071193972586</v>
      </c>
      <c r="L617">
        <v>16.265558301407093</v>
      </c>
      <c r="M617">
        <v>8.4359831359906945</v>
      </c>
      <c r="N617">
        <f t="shared" si="19"/>
        <v>3.8918202981106265</v>
      </c>
      <c r="O617" t="s">
        <v>260</v>
      </c>
      <c r="P617">
        <v>16.265558301407093</v>
      </c>
      <c r="Q617">
        <v>9.2835908337157758</v>
      </c>
      <c r="R617">
        <v>7.9895604493338652</v>
      </c>
      <c r="S617">
        <v>8.6928257600593959</v>
      </c>
      <c r="T617">
        <v>0.55390334572490707</v>
      </c>
      <c r="U617">
        <v>0.27416356877323422</v>
      </c>
      <c r="V617">
        <v>0.17193308550185873</v>
      </c>
    </row>
    <row r="618" spans="1:22" x14ac:dyDescent="0.25">
      <c r="A618">
        <v>2018</v>
      </c>
      <c r="B618" t="s">
        <v>147</v>
      </c>
      <c r="C618">
        <f t="shared" si="18"/>
        <v>46</v>
      </c>
      <c r="D618">
        <f>+VLOOKUP(B618,[1]Rådata!$O$2:$R$697,3,)</f>
        <v>1972</v>
      </c>
      <c r="E618" t="str">
        <f>+VLOOKUP(B618,[1]Rådata!$O$2:$Q$697,2,)</f>
        <v>NOK</v>
      </c>
      <c r="F618">
        <v>0.21353581910220804</v>
      </c>
      <c r="G618">
        <v>0.11298828532121566</v>
      </c>
      <c r="H618">
        <v>0.12611973289280812</v>
      </c>
      <c r="I618">
        <v>0.17215229766195908</v>
      </c>
      <c r="J618" t="s">
        <v>47</v>
      </c>
      <c r="K618">
        <v>15.966784269838222</v>
      </c>
      <c r="L618">
        <v>16.076731843017011</v>
      </c>
      <c r="M618">
        <v>8.3002801898526641</v>
      </c>
      <c r="N618">
        <f t="shared" si="19"/>
        <v>3.8286413964890951</v>
      </c>
      <c r="O618" t="s">
        <v>260</v>
      </c>
      <c r="P618">
        <v>16.076731843017011</v>
      </c>
      <c r="Q618">
        <v>9.18296917518005</v>
      </c>
      <c r="R618">
        <v>7.7997533182872472</v>
      </c>
      <c r="S618">
        <v>8.6179430945163809</v>
      </c>
      <c r="T618">
        <v>0.56834532374100721</v>
      </c>
      <c r="U618">
        <v>0.25077081192189105</v>
      </c>
      <c r="V618">
        <v>0.18088386433710174</v>
      </c>
    </row>
    <row r="619" spans="1:22" x14ac:dyDescent="0.25">
      <c r="A619">
        <v>2016</v>
      </c>
      <c r="B619" t="s">
        <v>147</v>
      </c>
      <c r="C619">
        <f t="shared" si="18"/>
        <v>44</v>
      </c>
      <c r="D619">
        <f>+VLOOKUP(B619,[1]Rådata!$O$2:$R$697,3,)</f>
        <v>1972</v>
      </c>
      <c r="E619" t="str">
        <f>+VLOOKUP(B619,[1]Rådata!$O$2:$Q$697,2,)</f>
        <v>NOK</v>
      </c>
      <c r="F619">
        <v>0.23559859742861913</v>
      </c>
      <c r="G619">
        <v>0.138823297914207</v>
      </c>
      <c r="H619">
        <v>0.14942737409037959</v>
      </c>
      <c r="I619">
        <v>0.18121317653793861</v>
      </c>
      <c r="J619" t="s">
        <v>47</v>
      </c>
      <c r="K619">
        <v>15.704079083120391</v>
      </c>
      <c r="L619">
        <v>15.77768767948346</v>
      </c>
      <c r="M619">
        <v>7.9266025991813844</v>
      </c>
      <c r="N619">
        <f t="shared" si="19"/>
        <v>3.784189633918261</v>
      </c>
      <c r="O619" t="s">
        <v>260</v>
      </c>
      <c r="P619">
        <v>15.77768767948346</v>
      </c>
      <c r="Q619">
        <v>9.0431044526002697</v>
      </c>
      <c r="R619">
        <v>7.718685495198466</v>
      </c>
      <c r="S619">
        <v>8.4742856904049617</v>
      </c>
      <c r="T619">
        <v>0.56619385342789597</v>
      </c>
      <c r="U619">
        <v>0.26595744680851063</v>
      </c>
      <c r="V619">
        <v>0.16784869976359337</v>
      </c>
    </row>
    <row r="620" spans="1:22" x14ac:dyDescent="0.25">
      <c r="A620">
        <v>2019</v>
      </c>
      <c r="B620" t="s">
        <v>147</v>
      </c>
      <c r="C620">
        <f t="shared" si="18"/>
        <v>47</v>
      </c>
      <c r="D620">
        <f>+VLOOKUP(B620,[1]Rådata!$O$2:$R$697,3,)</f>
        <v>1972</v>
      </c>
      <c r="E620" t="str">
        <f>+VLOOKUP(B620,[1]Rådata!$O$2:$Q$697,2,)</f>
        <v>NOK</v>
      </c>
      <c r="F620">
        <v>0.23424080056733118</v>
      </c>
      <c r="G620">
        <v>0.1094189962640558</v>
      </c>
      <c r="H620">
        <v>0.12722681702919872</v>
      </c>
      <c r="I620">
        <v>0.52990308092348914</v>
      </c>
      <c r="J620" t="s">
        <v>47</v>
      </c>
      <c r="K620">
        <v>16.050491101021152</v>
      </c>
      <c r="L620">
        <v>16.201278040054415</v>
      </c>
      <c r="M620">
        <v>8.4184772184770793</v>
      </c>
      <c r="N620">
        <f t="shared" si="19"/>
        <v>3.8501476017100584</v>
      </c>
      <c r="O620" t="s">
        <v>260</v>
      </c>
      <c r="P620">
        <v>16.201278040054415</v>
      </c>
      <c r="Q620">
        <v>9.0395520509959013</v>
      </c>
      <c r="R620">
        <v>7.0561752841004104</v>
      </c>
      <c r="S620">
        <v>8.6638875705670415</v>
      </c>
      <c r="T620">
        <v>0.68683274021352314</v>
      </c>
      <c r="U620">
        <v>0.13760379596678529</v>
      </c>
      <c r="V620">
        <v>0.17556346381969157</v>
      </c>
    </row>
    <row r="621" spans="1:22" x14ac:dyDescent="0.25">
      <c r="A621">
        <v>2015</v>
      </c>
      <c r="B621" t="s">
        <v>147</v>
      </c>
      <c r="C621">
        <f t="shared" si="18"/>
        <v>43</v>
      </c>
      <c r="D621">
        <f>+VLOOKUP(B621,[1]Rådata!$O$2:$R$697,3,)</f>
        <v>1972</v>
      </c>
      <c r="E621" t="str">
        <f>+VLOOKUP(B621,[1]Rådata!$O$2:$Q$697,2,)</f>
        <v>NOK</v>
      </c>
      <c r="F621">
        <v>0.22577374464525615</v>
      </c>
      <c r="G621">
        <v>0.12172689006723884</v>
      </c>
      <c r="H621">
        <v>0.14499666281398038</v>
      </c>
      <c r="I621">
        <v>0.30579706471318852</v>
      </c>
      <c r="J621" t="s">
        <v>47</v>
      </c>
      <c r="K621">
        <v>15.630807501322371</v>
      </c>
      <c r="L621">
        <v>15.80573829909928</v>
      </c>
      <c r="M621">
        <v>7.8716926643236453</v>
      </c>
      <c r="N621">
        <f t="shared" si="19"/>
        <v>3.7612001156935624</v>
      </c>
      <c r="O621" t="s">
        <v>260</v>
      </c>
      <c r="P621">
        <v>15.80573829909928</v>
      </c>
      <c r="Q621">
        <v>8.9758830607616993</v>
      </c>
      <c r="R621">
        <v>7.5443321080536885</v>
      </c>
      <c r="S621">
        <v>8.4403121470802791</v>
      </c>
      <c r="T621">
        <v>0.58533501896333751</v>
      </c>
      <c r="U621">
        <v>0.23893805309734514</v>
      </c>
      <c r="V621">
        <v>0.17572692793931732</v>
      </c>
    </row>
    <row r="622" spans="1:22" x14ac:dyDescent="0.25">
      <c r="A622">
        <v>2017</v>
      </c>
      <c r="B622" t="s">
        <v>147</v>
      </c>
      <c r="C622">
        <f t="shared" si="18"/>
        <v>45</v>
      </c>
      <c r="D622">
        <f>+VLOOKUP(B622,[1]Rådata!$O$2:$R$697,3,)</f>
        <v>1972</v>
      </c>
      <c r="E622" t="str">
        <f>+VLOOKUP(B622,[1]Rådata!$O$2:$Q$697,2,)</f>
        <v>NOK</v>
      </c>
      <c r="F622">
        <v>0.19927733397183342</v>
      </c>
      <c r="G622">
        <v>0.10850884782685993</v>
      </c>
      <c r="H622">
        <v>0.12318187322560245</v>
      </c>
      <c r="I622">
        <v>0.27863999477590817</v>
      </c>
      <c r="J622" t="s">
        <v>47</v>
      </c>
      <c r="K622">
        <v>15.8213190147136</v>
      </c>
      <c r="L622">
        <v>15.948149205631749</v>
      </c>
      <c r="M622">
        <v>8.1373958300566507</v>
      </c>
      <c r="N622">
        <f t="shared" si="19"/>
        <v>3.8066624897703196</v>
      </c>
      <c r="O622" t="s">
        <v>260</v>
      </c>
      <c r="P622">
        <v>15.948149205631749</v>
      </c>
      <c r="Q622">
        <v>8.9605961388647941</v>
      </c>
      <c r="R622">
        <v>6.9754139274559517</v>
      </c>
      <c r="S622">
        <v>8.5659833555856686</v>
      </c>
      <c r="T622">
        <v>0.6739409499358151</v>
      </c>
      <c r="U622">
        <v>0.13735558408215662</v>
      </c>
      <c r="V622">
        <v>0.18870346598202825</v>
      </c>
    </row>
    <row r="623" spans="1:22" x14ac:dyDescent="0.25">
      <c r="A623">
        <v>2020</v>
      </c>
      <c r="B623" t="s">
        <v>147</v>
      </c>
      <c r="C623">
        <f t="shared" si="18"/>
        <v>48</v>
      </c>
      <c r="D623">
        <f>+VLOOKUP(B623,[1]Rådata!$O$2:$R$697,3,)</f>
        <v>1972</v>
      </c>
      <c r="E623" t="str">
        <f>+VLOOKUP(B623,[1]Rådata!$O$2:$Q$697,2,)</f>
        <v>NOK</v>
      </c>
      <c r="F623">
        <v>0.24058211292253845</v>
      </c>
      <c r="G623">
        <v>0.11897820858538008</v>
      </c>
      <c r="H623">
        <v>0.13137114864253166</v>
      </c>
      <c r="I623">
        <v>0.41580547112462002</v>
      </c>
      <c r="J623" t="s">
        <v>47</v>
      </c>
      <c r="K623">
        <v>16.112208354789431</v>
      </c>
      <c r="L623">
        <v>16.211294512589102</v>
      </c>
      <c r="M623">
        <v>8.3679968850541098</v>
      </c>
      <c r="N623">
        <f t="shared" si="19"/>
        <v>3.8712010109078911</v>
      </c>
      <c r="O623" t="s">
        <v>260</v>
      </c>
      <c r="P623">
        <v>16.211294512589102</v>
      </c>
      <c r="Q623">
        <v>8.9332684786364176</v>
      </c>
      <c r="R623">
        <v>0</v>
      </c>
      <c r="S623">
        <v>8.7355251857332252</v>
      </c>
      <c r="T623">
        <v>0.82058047493403696</v>
      </c>
      <c r="U623">
        <v>0</v>
      </c>
      <c r="V623">
        <v>0.17941952506596306</v>
      </c>
    </row>
    <row r="624" spans="1:22" x14ac:dyDescent="0.25">
      <c r="A624">
        <v>2022</v>
      </c>
      <c r="B624" t="s">
        <v>147</v>
      </c>
      <c r="C624">
        <f t="shared" si="18"/>
        <v>50</v>
      </c>
      <c r="D624">
        <f>+VLOOKUP(B624,[1]Rådata!$O$2:$R$697,3,)</f>
        <v>1972</v>
      </c>
      <c r="E624" t="str">
        <f>+VLOOKUP(B624,[1]Rådata!$O$2:$Q$697,2,)</f>
        <v>NOK</v>
      </c>
      <c r="F624">
        <v>0.22731120097808707</v>
      </c>
      <c r="G624">
        <v>0.10408905923645057</v>
      </c>
      <c r="H624">
        <v>0.11898588775845094</v>
      </c>
      <c r="I624">
        <v>0.49901250822909804</v>
      </c>
      <c r="J624" t="s">
        <v>47</v>
      </c>
      <c r="K624">
        <v>16.315962419087736</v>
      </c>
      <c r="L624">
        <v>16.449720443397261</v>
      </c>
      <c r="M624">
        <v>8.5201887003960355</v>
      </c>
      <c r="N624">
        <f t="shared" si="19"/>
        <v>3.912023005428146</v>
      </c>
      <c r="O624" t="s">
        <v>260</v>
      </c>
      <c r="P624">
        <v>16.449720443397261</v>
      </c>
      <c r="Q624">
        <v>8.7193173755063711</v>
      </c>
      <c r="R624">
        <v>0</v>
      </c>
      <c r="S624">
        <v>8.4846699997106771</v>
      </c>
      <c r="T624">
        <v>0.79084967320261434</v>
      </c>
      <c r="U624">
        <v>0</v>
      </c>
      <c r="V624">
        <v>0.20915032679738563</v>
      </c>
    </row>
    <row r="625" spans="1:22" x14ac:dyDescent="0.25">
      <c r="A625">
        <v>2022</v>
      </c>
      <c r="B625" t="s">
        <v>200</v>
      </c>
      <c r="C625">
        <f t="shared" si="18"/>
        <v>86</v>
      </c>
      <c r="D625">
        <f>+VLOOKUP(B625,[1]Rådata!$O$2:$R$697,3,)</f>
        <v>1936</v>
      </c>
      <c r="E625" t="str">
        <f>+VLOOKUP(B625,[1]Rådata!$O$2:$Q$697,2,)</f>
        <v>NOK</v>
      </c>
      <c r="F625">
        <v>0.50084090144635052</v>
      </c>
      <c r="G625">
        <v>8.4391294491045113E-2</v>
      </c>
      <c r="H625">
        <v>3.851725386724611E-2</v>
      </c>
      <c r="I625">
        <v>0.31651530440632358</v>
      </c>
      <c r="J625" t="s">
        <v>47</v>
      </c>
      <c r="K625">
        <v>17.470264297348834</v>
      </c>
      <c r="L625">
        <v>16.685906340206966</v>
      </c>
      <c r="M625">
        <v>8.9582828104973302</v>
      </c>
      <c r="N625">
        <f t="shared" si="19"/>
        <v>4.4543472962535073</v>
      </c>
      <c r="O625" t="s">
        <v>260</v>
      </c>
      <c r="P625">
        <v>16.685906340206966</v>
      </c>
      <c r="Q625">
        <v>8.7562100918867376</v>
      </c>
      <c r="R625">
        <v>7.1777824161951971</v>
      </c>
      <c r="S625">
        <v>8.4096079807363004</v>
      </c>
      <c r="T625">
        <v>0.70708661417322838</v>
      </c>
      <c r="U625">
        <v>0.20629921259842521</v>
      </c>
      <c r="V625">
        <v>8.6614173228346455E-2</v>
      </c>
    </row>
    <row r="626" spans="1:22" x14ac:dyDescent="0.25">
      <c r="A626">
        <v>2021</v>
      </c>
      <c r="B626" t="s">
        <v>200</v>
      </c>
      <c r="C626">
        <f t="shared" si="18"/>
        <v>85</v>
      </c>
      <c r="D626">
        <f>+VLOOKUP(B626,[1]Rådata!$O$2:$R$697,3,)</f>
        <v>1936</v>
      </c>
      <c r="E626" t="str">
        <f>+VLOOKUP(B626,[1]Rådata!$O$2:$Q$697,2,)</f>
        <v>NOK</v>
      </c>
      <c r="F626">
        <v>0.4820926966292135</v>
      </c>
      <c r="G626">
        <v>7.9295408605255566E-2</v>
      </c>
      <c r="H626">
        <v>3.6523728452862309E-2</v>
      </c>
      <c r="I626">
        <v>0.4901685393258427</v>
      </c>
      <c r="J626" t="s">
        <v>47</v>
      </c>
      <c r="K626">
        <v>17.44230181976479</v>
      </c>
      <c r="L626">
        <v>16.667083735818661</v>
      </c>
      <c r="M626">
        <v>8.9514401009498545</v>
      </c>
      <c r="N626">
        <f t="shared" si="19"/>
        <v>4.4426512564903167</v>
      </c>
      <c r="O626" t="s">
        <v>260</v>
      </c>
      <c r="P626">
        <v>16.667083735818661</v>
      </c>
      <c r="Q626">
        <v>8.6604273595021457</v>
      </c>
      <c r="R626">
        <v>7.1701195434496281</v>
      </c>
      <c r="S626">
        <v>8.3710106812381557</v>
      </c>
      <c r="T626">
        <v>0.74870017331022531</v>
      </c>
      <c r="U626">
        <v>0.22530329289428075</v>
      </c>
      <c r="V626">
        <v>2.5996533795493933E-2</v>
      </c>
    </row>
    <row r="627" spans="1:22" x14ac:dyDescent="0.25">
      <c r="A627">
        <v>2018</v>
      </c>
      <c r="B627" t="s">
        <v>200</v>
      </c>
      <c r="C627">
        <f t="shared" si="18"/>
        <v>82</v>
      </c>
      <c r="D627">
        <f>+VLOOKUP(B627,[1]Rådata!$O$2:$R$697,3,)</f>
        <v>1936</v>
      </c>
      <c r="E627" t="str">
        <f>+VLOOKUP(B627,[1]Rådata!$O$2:$Q$697,2,)</f>
        <v>NOK</v>
      </c>
      <c r="F627">
        <v>0.10535624052551794</v>
      </c>
      <c r="G627">
        <v>2.2139633660737987E-2</v>
      </c>
      <c r="H627">
        <v>1.1691479518883002E-2</v>
      </c>
      <c r="I627">
        <v>0.46690247599797879</v>
      </c>
      <c r="J627" t="s">
        <v>47</v>
      </c>
      <c r="K627">
        <v>17.389736449508792</v>
      </c>
      <c r="L627">
        <v>16.751227399108277</v>
      </c>
      <c r="M627">
        <v>9.0471153108732167</v>
      </c>
      <c r="N627">
        <f t="shared" si="19"/>
        <v>4.4067192472642533</v>
      </c>
      <c r="O627" t="s">
        <v>260</v>
      </c>
      <c r="P627">
        <v>16.751227399108277</v>
      </c>
      <c r="Q627">
        <v>8.5486918584756086</v>
      </c>
      <c r="R627">
        <v>6.8023947633243109</v>
      </c>
      <c r="S627">
        <v>8.2789360022919798</v>
      </c>
      <c r="T627">
        <v>0.76356589147286824</v>
      </c>
      <c r="U627">
        <v>0.1744186046511628</v>
      </c>
      <c r="V627">
        <v>6.2015503875968991E-2</v>
      </c>
    </row>
    <row r="628" spans="1:22" x14ac:dyDescent="0.25">
      <c r="A628">
        <v>2017</v>
      </c>
      <c r="B628" t="s">
        <v>200</v>
      </c>
      <c r="C628">
        <f t="shared" si="18"/>
        <v>81</v>
      </c>
      <c r="D628">
        <f>+VLOOKUP(B628,[1]Rådata!$O$2:$R$697,3,)</f>
        <v>1936</v>
      </c>
      <c r="E628" t="str">
        <f>+VLOOKUP(B628,[1]Rådata!$O$2:$Q$697,2,)</f>
        <v>NOK</v>
      </c>
      <c r="F628">
        <v>0.25197709299154625</v>
      </c>
      <c r="G628">
        <v>4.519884557061097E-2</v>
      </c>
      <c r="H628">
        <v>3.0514183811631054E-2</v>
      </c>
      <c r="I628">
        <v>0.16716662121625306</v>
      </c>
      <c r="J628" t="s">
        <v>47</v>
      </c>
      <c r="K628">
        <v>17.226031011087279</v>
      </c>
      <c r="L628">
        <v>16.833151083567145</v>
      </c>
      <c r="M628">
        <v>8.9445502459404995</v>
      </c>
      <c r="N628">
        <f t="shared" si="19"/>
        <v>4.3944491546724391</v>
      </c>
      <c r="O628" t="s">
        <v>260</v>
      </c>
      <c r="P628">
        <v>16.833151083567145</v>
      </c>
      <c r="Q628">
        <v>8.5111751190906748</v>
      </c>
      <c r="R628">
        <v>6.7452363494843626</v>
      </c>
      <c r="S628">
        <v>8.261009786023827</v>
      </c>
      <c r="T628">
        <v>0.77867203219315895</v>
      </c>
      <c r="U628">
        <v>0.17102615694164991</v>
      </c>
      <c r="V628">
        <v>5.030181086519115E-2</v>
      </c>
    </row>
    <row r="629" spans="1:22" x14ac:dyDescent="0.25">
      <c r="A629">
        <v>2016</v>
      </c>
      <c r="B629" t="s">
        <v>200</v>
      </c>
      <c r="C629">
        <f t="shared" si="18"/>
        <v>80</v>
      </c>
      <c r="D629">
        <f>+VLOOKUP(B629,[1]Rådata!$O$2:$R$697,3,)</f>
        <v>1936</v>
      </c>
      <c r="E629" t="str">
        <f>+VLOOKUP(B629,[1]Rådata!$O$2:$Q$697,2,)</f>
        <v>NOK</v>
      </c>
      <c r="F629">
        <v>0.22976262933657943</v>
      </c>
      <c r="G629">
        <v>4.3278876468902265E-2</v>
      </c>
      <c r="H629">
        <v>2.6386607486107713E-2</v>
      </c>
      <c r="I629">
        <v>0.29275715155203896</v>
      </c>
      <c r="J629" t="s">
        <v>47</v>
      </c>
      <c r="K629">
        <v>17.169371717970137</v>
      </c>
      <c r="L629">
        <v>16.674563632603011</v>
      </c>
      <c r="M629">
        <v>8.8768237631806031</v>
      </c>
      <c r="N629">
        <f t="shared" si="19"/>
        <v>4.3820266346738812</v>
      </c>
      <c r="O629" t="s">
        <v>260</v>
      </c>
      <c r="P629">
        <v>16.674563632603011</v>
      </c>
      <c r="Q629">
        <v>8.4381499840757836</v>
      </c>
      <c r="R629">
        <v>6.5510803350434044</v>
      </c>
      <c r="S629">
        <v>8.2079469410486166</v>
      </c>
      <c r="T629">
        <v>0.7943722943722944</v>
      </c>
      <c r="U629">
        <v>0.15151515151515152</v>
      </c>
      <c r="V629">
        <v>5.4112554112554112E-2</v>
      </c>
    </row>
    <row r="630" spans="1:22" x14ac:dyDescent="0.25">
      <c r="A630">
        <v>2015</v>
      </c>
      <c r="B630" t="s">
        <v>200</v>
      </c>
      <c r="C630">
        <f t="shared" si="18"/>
        <v>79</v>
      </c>
      <c r="D630">
        <f>+VLOOKUP(B630,[1]Rådata!$O$2:$R$697,3,)</f>
        <v>1936</v>
      </c>
      <c r="E630" t="str">
        <f>+VLOOKUP(B630,[1]Rådata!$O$2:$Q$697,2,)</f>
        <v>NOK</v>
      </c>
      <c r="F630">
        <v>0.26456231695411647</v>
      </c>
      <c r="G630">
        <v>5.4977008385177169E-2</v>
      </c>
      <c r="H630">
        <v>3.3560371517027864E-2</v>
      </c>
      <c r="I630">
        <v>0.41230068337129838</v>
      </c>
      <c r="J630" t="s">
        <v>47</v>
      </c>
      <c r="K630">
        <v>17.002895715741104</v>
      </c>
      <c r="L630">
        <v>16.509326599038658</v>
      </c>
      <c r="M630">
        <v>8.7937637591133004</v>
      </c>
      <c r="N630">
        <f t="shared" si="19"/>
        <v>4.3694478524670215</v>
      </c>
      <c r="O630" t="s">
        <v>260</v>
      </c>
      <c r="P630">
        <v>16.509326599038658</v>
      </c>
      <c r="Q630">
        <v>8.400659375160286</v>
      </c>
      <c r="R630">
        <v>6.3969296552161463</v>
      </c>
      <c r="S630">
        <v>8.1775158238460754</v>
      </c>
      <c r="T630">
        <v>0.8</v>
      </c>
      <c r="U630">
        <v>0.1348314606741573</v>
      </c>
      <c r="V630">
        <v>6.5168539325842698E-2</v>
      </c>
    </row>
    <row r="631" spans="1:22" x14ac:dyDescent="0.25">
      <c r="A631">
        <v>2020</v>
      </c>
      <c r="B631" t="s">
        <v>200</v>
      </c>
      <c r="C631">
        <f t="shared" si="18"/>
        <v>84</v>
      </c>
      <c r="D631">
        <f>+VLOOKUP(B631,[1]Rådata!$O$2:$R$697,3,)</f>
        <v>1936</v>
      </c>
      <c r="E631" t="str">
        <f>+VLOOKUP(B631,[1]Rådata!$O$2:$Q$697,2,)</f>
        <v>NOK</v>
      </c>
      <c r="F631">
        <v>0.42321178120617109</v>
      </c>
      <c r="G631">
        <v>6.881021606521863E-2</v>
      </c>
      <c r="H631">
        <v>3.1646565285789199E-2</v>
      </c>
      <c r="I631">
        <v>0.45722300140252453</v>
      </c>
      <c r="J631" t="s">
        <v>47</v>
      </c>
      <c r="K631">
        <v>17.456774158136547</v>
      </c>
      <c r="L631">
        <v>16.680051555825916</v>
      </c>
      <c r="M631">
        <v>8.9888205017780702</v>
      </c>
      <c r="N631">
        <f t="shared" si="19"/>
        <v>4.4308167988433134</v>
      </c>
      <c r="O631" t="s">
        <v>260</v>
      </c>
      <c r="P631">
        <v>16.680051555825916</v>
      </c>
      <c r="Q631">
        <v>8.3710106812381557</v>
      </c>
      <c r="R631">
        <v>0</v>
      </c>
      <c r="S631">
        <v>8.3380665255188013</v>
      </c>
      <c r="T631">
        <v>0.96759259259259256</v>
      </c>
      <c r="U631">
        <v>0</v>
      </c>
      <c r="V631">
        <v>3.2407407407407406E-2</v>
      </c>
    </row>
    <row r="632" spans="1:22" x14ac:dyDescent="0.25">
      <c r="A632">
        <v>2019</v>
      </c>
      <c r="B632" t="s">
        <v>200</v>
      </c>
      <c r="C632">
        <f t="shared" si="18"/>
        <v>83</v>
      </c>
      <c r="D632">
        <f>+VLOOKUP(B632,[1]Rådata!$O$2:$R$697,3,)</f>
        <v>1936</v>
      </c>
      <c r="E632" t="str">
        <f>+VLOOKUP(B632,[1]Rådata!$O$2:$Q$697,2,)</f>
        <v>NOK</v>
      </c>
      <c r="F632">
        <v>0.17035732259687972</v>
      </c>
      <c r="G632">
        <v>3.1770613355859026E-2</v>
      </c>
      <c r="H632">
        <v>1.8512948125461455E-2</v>
      </c>
      <c r="I632">
        <v>0.92778057372924005</v>
      </c>
      <c r="J632" t="s">
        <v>47</v>
      </c>
      <c r="K632">
        <v>17.414711444933531</v>
      </c>
      <c r="L632">
        <v>16.874640076648056</v>
      </c>
      <c r="M632">
        <v>9.0250945436649808</v>
      </c>
      <c r="N632">
        <f t="shared" si="19"/>
        <v>4.4188406077965983</v>
      </c>
      <c r="O632" t="s">
        <v>260</v>
      </c>
      <c r="P632">
        <v>16.874640076648056</v>
      </c>
      <c r="Q632">
        <v>7.2793188354146201</v>
      </c>
      <c r="R632">
        <v>0</v>
      </c>
      <c r="S632">
        <v>7.2442275156033498</v>
      </c>
      <c r="T632">
        <v>0.96551724137931039</v>
      </c>
      <c r="U632">
        <v>0</v>
      </c>
      <c r="V632">
        <v>3.4482758620689655E-2</v>
      </c>
    </row>
    <row r="633" spans="1:22" x14ac:dyDescent="0.25">
      <c r="A633">
        <v>2017</v>
      </c>
      <c r="B633" t="s">
        <v>213</v>
      </c>
      <c r="C633">
        <f t="shared" si="18"/>
        <v>48</v>
      </c>
      <c r="D633">
        <f>+VLOOKUP(B633,[1]Rådata!$O$2:$R$697,3,)</f>
        <v>1969</v>
      </c>
      <c r="E633" t="str">
        <f>+VLOOKUP(B633,[1]Rådata!$O$2:$Q$697,2,)</f>
        <v>NOK</v>
      </c>
      <c r="F633">
        <v>4.3434839418427559E-2</v>
      </c>
      <c r="G633">
        <v>2.2520054023965584E-2</v>
      </c>
      <c r="H633">
        <v>2.9537441069437606E-2</v>
      </c>
      <c r="I633">
        <v>8.3224448013848548E-6</v>
      </c>
      <c r="J633" t="s">
        <v>129</v>
      </c>
      <c r="K633">
        <v>12.08215772322454</v>
      </c>
      <c r="L633">
        <v>12.353410168424185</v>
      </c>
      <c r="M633">
        <v>4.1743872698956368</v>
      </c>
      <c r="N633">
        <f t="shared" si="19"/>
        <v>3.8712010109078911</v>
      </c>
      <c r="O633" t="s">
        <v>261</v>
      </c>
      <c r="P633">
        <v>12.353410168424185</v>
      </c>
      <c r="Q633">
        <v>8.5716813767003064</v>
      </c>
      <c r="R633">
        <v>6.8134445995108956</v>
      </c>
      <c r="S633">
        <v>7.7579062083517467</v>
      </c>
      <c r="T633">
        <v>0.44318181818181818</v>
      </c>
      <c r="U633">
        <v>0.17234848484848486</v>
      </c>
      <c r="V633">
        <v>0.38446969696969696</v>
      </c>
    </row>
    <row r="634" spans="1:22" x14ac:dyDescent="0.25">
      <c r="A634">
        <v>2016</v>
      </c>
      <c r="B634" t="s">
        <v>213</v>
      </c>
      <c r="C634">
        <f t="shared" si="18"/>
        <v>47</v>
      </c>
      <c r="D634">
        <f>+VLOOKUP(B634,[1]Rådata!$O$2:$R$697,3,)</f>
        <v>1969</v>
      </c>
      <c r="E634" t="str">
        <f>+VLOOKUP(B634,[1]Rådata!$O$2:$Q$697,2,)</f>
        <v>NOK</v>
      </c>
      <c r="F634">
        <v>9.5937538515950285E-2</v>
      </c>
      <c r="G634">
        <v>6.4049771570244385E-2</v>
      </c>
      <c r="H634">
        <v>4.5435511419152294E-2</v>
      </c>
      <c r="I634">
        <v>5.3587409102357314E-6</v>
      </c>
      <c r="J634" t="s">
        <v>129</v>
      </c>
      <c r="K634">
        <v>12.884184865387992</v>
      </c>
      <c r="L634">
        <v>12.540818392625686</v>
      </c>
      <c r="M634">
        <v>5.0562458053483077</v>
      </c>
      <c r="N634">
        <f t="shared" si="19"/>
        <v>3.8501476017100584</v>
      </c>
      <c r="O634" t="s">
        <v>261</v>
      </c>
      <c r="P634">
        <v>12.540818392625686</v>
      </c>
      <c r="Q634">
        <v>8.3663703016816537</v>
      </c>
      <c r="R634">
        <v>0</v>
      </c>
      <c r="S634">
        <v>7.7579062083517467</v>
      </c>
      <c r="T634">
        <v>0.54418604651162794</v>
      </c>
      <c r="U634">
        <v>0</v>
      </c>
      <c r="V634">
        <v>0.45581395348837211</v>
      </c>
    </row>
    <row r="635" spans="1:22" x14ac:dyDescent="0.25">
      <c r="A635">
        <v>2021</v>
      </c>
      <c r="B635" t="s">
        <v>213</v>
      </c>
      <c r="C635">
        <f t="shared" si="18"/>
        <v>52</v>
      </c>
      <c r="D635">
        <f>+VLOOKUP(B635,[1]Rådata!$O$2:$R$697,3,)</f>
        <v>1969</v>
      </c>
      <c r="E635" t="str">
        <f>+VLOOKUP(B635,[1]Rådata!$O$2:$Q$697,2,)</f>
        <v>NOK</v>
      </c>
      <c r="F635">
        <v>0.12057236517652521</v>
      </c>
      <c r="G635">
        <v>9.9805791437413513E-2</v>
      </c>
      <c r="H635">
        <v>0.12055313039316636</v>
      </c>
      <c r="I635">
        <v>1.8566331118911551E-3</v>
      </c>
      <c r="J635" t="s">
        <v>129</v>
      </c>
      <c r="K635">
        <v>12.527474753184517</v>
      </c>
      <c r="L635">
        <v>12.716339112997414</v>
      </c>
      <c r="M635">
        <v>4.3040650932041702</v>
      </c>
      <c r="N635">
        <f t="shared" si="19"/>
        <v>3.9512437185814275</v>
      </c>
      <c r="O635" t="s">
        <v>261</v>
      </c>
      <c r="P635">
        <v>12.716339112997414</v>
      </c>
      <c r="Q635">
        <v>8.3404560129161833</v>
      </c>
      <c r="R635">
        <v>6.9077552789821368</v>
      </c>
      <c r="S635">
        <v>7.8516611778892651</v>
      </c>
      <c r="T635">
        <v>0.61336515513126488</v>
      </c>
      <c r="U635">
        <v>0.2386634844868735</v>
      </c>
      <c r="V635">
        <v>0.14797136038186157</v>
      </c>
    </row>
    <row r="636" spans="1:22" x14ac:dyDescent="0.25">
      <c r="A636">
        <v>2022</v>
      </c>
      <c r="B636" t="s">
        <v>213</v>
      </c>
      <c r="C636">
        <f t="shared" si="18"/>
        <v>53</v>
      </c>
      <c r="D636">
        <f>+VLOOKUP(B636,[1]Rådata!$O$2:$R$697,3,)</f>
        <v>1969</v>
      </c>
      <c r="E636" t="str">
        <f>+VLOOKUP(B636,[1]Rådata!$O$2:$Q$697,2,)</f>
        <v>NOK</v>
      </c>
      <c r="F636">
        <v>-2.2308179299795436E-2</v>
      </c>
      <c r="G636">
        <v>-1.497005252779258E-2</v>
      </c>
      <c r="H636">
        <v>-2.1190579647171286E-2</v>
      </c>
      <c r="I636">
        <v>1.0817417652591095E-2</v>
      </c>
      <c r="J636" t="s">
        <v>129</v>
      </c>
      <c r="K636">
        <v>12.56958664969166</v>
      </c>
      <c r="L636">
        <v>12.917091669052658</v>
      </c>
      <c r="M636">
        <v>4.3438054218536841</v>
      </c>
      <c r="N636">
        <f t="shared" si="19"/>
        <v>3.970291913552122</v>
      </c>
      <c r="O636" t="s">
        <v>261</v>
      </c>
      <c r="P636">
        <v>12.917091669052658</v>
      </c>
      <c r="Q636">
        <v>8.3284510668193601</v>
      </c>
      <c r="R636">
        <v>6.7569323892475532</v>
      </c>
      <c r="S636">
        <v>7.8898337513942955</v>
      </c>
      <c r="T636">
        <v>0.64492753623188404</v>
      </c>
      <c r="U636">
        <v>0.20772946859903382</v>
      </c>
      <c r="V636">
        <v>0.14734299516908211</v>
      </c>
    </row>
    <row r="637" spans="1:22" x14ac:dyDescent="0.25">
      <c r="A637">
        <v>2020</v>
      </c>
      <c r="B637" t="s">
        <v>213</v>
      </c>
      <c r="C637">
        <f t="shared" si="18"/>
        <v>51</v>
      </c>
      <c r="D637">
        <f>+VLOOKUP(B637,[1]Rådata!$O$2:$R$697,3,)</f>
        <v>1969</v>
      </c>
      <c r="E637" t="str">
        <f>+VLOOKUP(B637,[1]Rådata!$O$2:$Q$697,2,)</f>
        <v>NOK</v>
      </c>
      <c r="F637">
        <v>0.16723628420917386</v>
      </c>
      <c r="G637">
        <v>0.14151561747666308</v>
      </c>
      <c r="H637">
        <v>0.17995014990579042</v>
      </c>
      <c r="I637">
        <v>3.5058093647326594E-3</v>
      </c>
      <c r="J637" t="s">
        <v>129</v>
      </c>
      <c r="K637">
        <v>12.441773028810339</v>
      </c>
      <c r="L637">
        <v>12.682042814523692</v>
      </c>
      <c r="M637">
        <v>4.2046926193909657</v>
      </c>
      <c r="N637">
        <f t="shared" si="19"/>
        <v>3.9318256327243257</v>
      </c>
      <c r="O637" t="s">
        <v>261</v>
      </c>
      <c r="P637">
        <v>12.682042814523692</v>
      </c>
      <c r="Q637">
        <v>8.1997389606307856</v>
      </c>
      <c r="R637">
        <v>6.2146080984221914</v>
      </c>
      <c r="S637">
        <v>7.8119734296220225</v>
      </c>
      <c r="T637">
        <v>0.6785714285714286</v>
      </c>
      <c r="U637">
        <v>0.13736263736263737</v>
      </c>
      <c r="V637">
        <v>0.18406593406593408</v>
      </c>
    </row>
    <row r="638" spans="1:22" x14ac:dyDescent="0.25">
      <c r="A638">
        <v>2019</v>
      </c>
      <c r="B638" t="s">
        <v>213</v>
      </c>
      <c r="C638">
        <f t="shared" si="18"/>
        <v>50</v>
      </c>
      <c r="D638">
        <f>+VLOOKUP(B638,[1]Rådata!$O$2:$R$697,3,)</f>
        <v>1969</v>
      </c>
      <c r="E638" t="str">
        <f>+VLOOKUP(B638,[1]Rådata!$O$2:$Q$697,2,)</f>
        <v>NOK</v>
      </c>
      <c r="F638">
        <v>4.0568849238986349E-2</v>
      </c>
      <c r="G638">
        <v>3.3264903355052416E-2</v>
      </c>
      <c r="H638">
        <v>7.3820569929485089E-2</v>
      </c>
      <c r="I638">
        <v>2.9560034446390383E-3</v>
      </c>
      <c r="J638" t="s">
        <v>129</v>
      </c>
      <c r="K638">
        <v>12.33352434421225</v>
      </c>
      <c r="L638">
        <v>13.130658874428436</v>
      </c>
      <c r="M638">
        <v>4.1743872698956368</v>
      </c>
      <c r="N638">
        <f t="shared" si="19"/>
        <v>3.912023005428146</v>
      </c>
      <c r="O638" t="s">
        <v>261</v>
      </c>
      <c r="P638">
        <v>13.130658874428436</v>
      </c>
      <c r="Q638">
        <v>8.1547875727685195</v>
      </c>
      <c r="R638">
        <v>0</v>
      </c>
      <c r="S638">
        <v>7.7832240163360371</v>
      </c>
      <c r="T638">
        <v>0.68965517241379315</v>
      </c>
      <c r="U638">
        <v>0</v>
      </c>
      <c r="V638">
        <v>0.31034482758620691</v>
      </c>
    </row>
    <row r="639" spans="1:22" x14ac:dyDescent="0.25">
      <c r="A639">
        <v>2018</v>
      </c>
      <c r="B639" t="s">
        <v>213</v>
      </c>
      <c r="C639">
        <f t="shared" si="18"/>
        <v>49</v>
      </c>
      <c r="D639">
        <f>+VLOOKUP(B639,[1]Rådata!$O$2:$R$697,3,)</f>
        <v>1969</v>
      </c>
      <c r="E639" t="str">
        <f>+VLOOKUP(B639,[1]Rådata!$O$2:$Q$697,2,)</f>
        <v>NOK</v>
      </c>
      <c r="F639">
        <v>-1.3203306846456377E-2</v>
      </c>
      <c r="G639">
        <v>-9.21085785362615E-3</v>
      </c>
      <c r="H639">
        <v>-2.3146891803608221E-2</v>
      </c>
      <c r="I639">
        <v>2.8665451251533605E-6</v>
      </c>
      <c r="J639" t="s">
        <v>129</v>
      </c>
      <c r="K639">
        <v>12.201009851187711</v>
      </c>
      <c r="L639">
        <v>13.122487369716964</v>
      </c>
      <c r="M639">
        <v>4.3040650932041702</v>
      </c>
      <c r="N639">
        <f t="shared" si="19"/>
        <v>3.8918202981106265</v>
      </c>
      <c r="O639" t="s">
        <v>261</v>
      </c>
      <c r="P639">
        <v>13.122487369716964</v>
      </c>
      <c r="Q639">
        <v>8.0677761957788903</v>
      </c>
      <c r="R639">
        <v>0</v>
      </c>
      <c r="S639">
        <v>7.7664168980196555</v>
      </c>
      <c r="T639">
        <v>0.7398119122257053</v>
      </c>
      <c r="U639">
        <v>0</v>
      </c>
      <c r="V639">
        <v>0.2601880877742947</v>
      </c>
    </row>
    <row r="640" spans="1:22" x14ac:dyDescent="0.25">
      <c r="A640">
        <v>2015</v>
      </c>
      <c r="B640" t="s">
        <v>213</v>
      </c>
      <c r="C640">
        <f t="shared" si="18"/>
        <v>46</v>
      </c>
      <c r="D640">
        <f>+VLOOKUP(B640,[1]Rådata!$O$2:$R$697,3,)</f>
        <v>1969</v>
      </c>
      <c r="E640" t="str">
        <f>+VLOOKUP(B640,[1]Rådata!$O$2:$Q$697,2,)</f>
        <v>NOK</v>
      </c>
      <c r="F640">
        <v>9.5952676105347856E-2</v>
      </c>
      <c r="G640">
        <v>6.8136891524586116E-2</v>
      </c>
      <c r="H640">
        <v>8.0818072327778462E-2</v>
      </c>
      <c r="I640">
        <v>5.4370283377916967E-6</v>
      </c>
      <c r="J640" t="s">
        <v>129</v>
      </c>
      <c r="K640">
        <v>12.293932412535199</v>
      </c>
      <c r="L640">
        <v>12.464614228235538</v>
      </c>
      <c r="M640">
        <v>5.0106352940962555</v>
      </c>
      <c r="N640">
        <f t="shared" si="19"/>
        <v>3.8286413964890951</v>
      </c>
      <c r="O640" t="s">
        <v>261</v>
      </c>
      <c r="P640">
        <v>12.464614228235538</v>
      </c>
      <c r="Q640">
        <v>7.6638772587034705</v>
      </c>
      <c r="R640">
        <v>6.253828811575473</v>
      </c>
      <c r="S640">
        <v>7.0030654587864616</v>
      </c>
      <c r="T640">
        <v>0.51643192488262912</v>
      </c>
      <c r="U640">
        <v>0.24413145539906103</v>
      </c>
      <c r="V640">
        <v>0.23943661971830985</v>
      </c>
    </row>
    <row r="641" spans="1:22" x14ac:dyDescent="0.25">
      <c r="A641">
        <v>2020</v>
      </c>
      <c r="B641" t="s">
        <v>245</v>
      </c>
      <c r="C641">
        <f t="shared" si="18"/>
        <v>9</v>
      </c>
      <c r="D641">
        <f>+VLOOKUP(B641,[1]Rådata!$O$2:$R$697,3,)</f>
        <v>2011</v>
      </c>
      <c r="E641" t="str">
        <f>+VLOOKUP(B641,[1]Rådata!$O$2:$Q$697,2,)</f>
        <v>NOK</v>
      </c>
      <c r="F641">
        <v>8.0312499999999995E-2</v>
      </c>
      <c r="G641">
        <v>3.6212484148231645E-2</v>
      </c>
      <c r="H641">
        <v>5.5893866898651584E-2</v>
      </c>
      <c r="I641">
        <v>0.39</v>
      </c>
      <c r="J641" t="s">
        <v>47</v>
      </c>
      <c r="K641">
        <v>13.038546891311219</v>
      </c>
      <c r="L641">
        <v>13.472597624513075</v>
      </c>
      <c r="M641">
        <v>4.8520302639196169</v>
      </c>
      <c r="N641">
        <f t="shared" si="19"/>
        <v>2.1972245773362196</v>
      </c>
      <c r="O641" t="s">
        <v>260</v>
      </c>
      <c r="P641">
        <v>13.472597624513075</v>
      </c>
      <c r="Q641">
        <v>8.0096953577429222</v>
      </c>
      <c r="R641">
        <v>5.2983173665480363</v>
      </c>
      <c r="S641">
        <v>7.7956465363345941</v>
      </c>
      <c r="T641">
        <v>0.80730897009966773</v>
      </c>
      <c r="U641">
        <v>6.6445182724252497E-2</v>
      </c>
      <c r="V641">
        <v>0.12624584717607973</v>
      </c>
    </row>
    <row r="642" spans="1:22" x14ac:dyDescent="0.25">
      <c r="A642">
        <v>2022</v>
      </c>
      <c r="B642" t="s">
        <v>245</v>
      </c>
      <c r="C642">
        <f t="shared" ref="C642:C656" si="20">+A642-D642</f>
        <v>11</v>
      </c>
      <c r="D642">
        <f>+VLOOKUP(B642,[1]Rådata!$O$2:$R$697,3,)</f>
        <v>2011</v>
      </c>
      <c r="E642" t="str">
        <f>+VLOOKUP(B642,[1]Rådata!$O$2:$Q$697,2,)</f>
        <v>NOK</v>
      </c>
      <c r="F642">
        <v>0.11463644948064212</v>
      </c>
      <c r="G642">
        <v>4.1792894519416139E-2</v>
      </c>
      <c r="H642">
        <v>7.7542156361778233E-2</v>
      </c>
      <c r="I642">
        <v>0.41208687440982056</v>
      </c>
      <c r="J642" t="s">
        <v>47</v>
      </c>
      <c r="K642">
        <v>13.570632514504059</v>
      </c>
      <c r="L642">
        <v>14.188727918522318</v>
      </c>
      <c r="M642">
        <v>5.4971682252932021</v>
      </c>
      <c r="N642">
        <f t="shared" ref="N642:N656" si="21">+LN(C642)</f>
        <v>2.3978952727983707</v>
      </c>
      <c r="O642" t="s">
        <v>260</v>
      </c>
      <c r="P642">
        <v>14.188727918522318</v>
      </c>
      <c r="Q642">
        <v>8.0063675676502459</v>
      </c>
      <c r="R642">
        <v>0</v>
      </c>
      <c r="S642">
        <v>7.90100705199242</v>
      </c>
      <c r="T642">
        <v>0.9</v>
      </c>
      <c r="U642">
        <v>0</v>
      </c>
      <c r="V642">
        <v>0.1</v>
      </c>
    </row>
    <row r="643" spans="1:22" x14ac:dyDescent="0.25">
      <c r="A643">
        <v>2021</v>
      </c>
      <c r="B643" t="s">
        <v>245</v>
      </c>
      <c r="C643">
        <f t="shared" si="20"/>
        <v>10</v>
      </c>
      <c r="D643">
        <f>+VLOOKUP(B643,[1]Rådata!$O$2:$R$697,3,)</f>
        <v>2011</v>
      </c>
      <c r="E643" t="str">
        <f>+VLOOKUP(B643,[1]Rådata!$O$2:$Q$697,2,)</f>
        <v>NOK</v>
      </c>
      <c r="F643">
        <v>3.3486414083429006E-2</v>
      </c>
      <c r="G643">
        <v>1.5814205675040667E-2</v>
      </c>
      <c r="H643">
        <v>3.8537767011671435E-2</v>
      </c>
      <c r="I643">
        <v>0.48105625717566014</v>
      </c>
      <c r="J643" t="s">
        <v>47</v>
      </c>
      <c r="K643">
        <v>13.026072717086043</v>
      </c>
      <c r="L643">
        <v>13.916802809446146</v>
      </c>
      <c r="M643">
        <v>5.1298987149230735</v>
      </c>
      <c r="N643">
        <f t="shared" si="21"/>
        <v>2.3025850929940459</v>
      </c>
      <c r="O643" t="s">
        <v>260</v>
      </c>
      <c r="P643">
        <v>13.916802809446146</v>
      </c>
      <c r="Q643">
        <v>7.9724660159745655</v>
      </c>
      <c r="R643">
        <v>4.6051701859880918</v>
      </c>
      <c r="S643">
        <v>7.8240460108562919</v>
      </c>
      <c r="T643">
        <v>0.86206896551724133</v>
      </c>
      <c r="U643">
        <v>3.4482758620689655E-2</v>
      </c>
      <c r="V643">
        <v>0.10344827586206896</v>
      </c>
    </row>
    <row r="644" spans="1:22" x14ac:dyDescent="0.25">
      <c r="A644">
        <v>2019</v>
      </c>
      <c r="B644" t="s">
        <v>245</v>
      </c>
      <c r="C644">
        <f t="shared" si="20"/>
        <v>8</v>
      </c>
      <c r="D644">
        <f>+VLOOKUP(B644,[1]Rådata!$O$2:$R$697,3,)</f>
        <v>2011</v>
      </c>
      <c r="E644" t="str">
        <f>+VLOOKUP(B644,[1]Rådata!$O$2:$Q$697,2,)</f>
        <v>NOK</v>
      </c>
      <c r="F644">
        <v>0.15171218032076289</v>
      </c>
      <c r="G644">
        <v>5.8129878757681448E-2</v>
      </c>
      <c r="H644">
        <v>9.1911764705882346E-2</v>
      </c>
      <c r="I644">
        <v>0.46640658864325962</v>
      </c>
      <c r="J644" t="s">
        <v>47</v>
      </c>
      <c r="K644">
        <v>12.850029581899348</v>
      </c>
      <c r="L644">
        <v>13.30817882345254</v>
      </c>
      <c r="M644">
        <v>4.6634390941120669</v>
      </c>
      <c r="N644">
        <f t="shared" si="21"/>
        <v>2.0794415416798357</v>
      </c>
      <c r="O644" t="s">
        <v>260</v>
      </c>
      <c r="P644">
        <v>13.30817882345254</v>
      </c>
      <c r="Q644">
        <v>7.8555446779156632</v>
      </c>
      <c r="R644">
        <v>4.3820266346738812</v>
      </c>
      <c r="S644">
        <v>7.6591713676660582</v>
      </c>
      <c r="T644">
        <v>0.82170542635658916</v>
      </c>
      <c r="U644">
        <v>3.1007751937984496E-2</v>
      </c>
      <c r="V644">
        <v>0.14728682170542637</v>
      </c>
    </row>
    <row r="645" spans="1:22" x14ac:dyDescent="0.25">
      <c r="A645">
        <v>2018</v>
      </c>
      <c r="B645" t="s">
        <v>245</v>
      </c>
      <c r="C645">
        <f t="shared" si="20"/>
        <v>7</v>
      </c>
      <c r="D645">
        <f>+VLOOKUP(B645,[1]Rådata!$O$2:$R$697,3,)</f>
        <v>2011</v>
      </c>
      <c r="E645" t="str">
        <f>+VLOOKUP(B645,[1]Rådata!$O$2:$Q$697,2,)</f>
        <v>NOK</v>
      </c>
      <c r="F645">
        <v>0.38370846730975344</v>
      </c>
      <c r="G645">
        <v>0.18444100978876868</v>
      </c>
      <c r="H645">
        <v>0.10861650485436891</v>
      </c>
      <c r="I645">
        <v>9.6463022508038593E-3</v>
      </c>
      <c r="J645" t="s">
        <v>47</v>
      </c>
      <c r="K645">
        <v>12.705635077017453</v>
      </c>
      <c r="L645">
        <v>12.176128769157101</v>
      </c>
      <c r="M645">
        <v>4.0775374439057197</v>
      </c>
      <c r="N645">
        <f t="shared" si="21"/>
        <v>1.9459101490553132</v>
      </c>
      <c r="O645" t="s">
        <v>260</v>
      </c>
      <c r="P645">
        <v>12.176128769157101</v>
      </c>
      <c r="Q645">
        <v>7.6870801557831347</v>
      </c>
      <c r="R645">
        <v>0</v>
      </c>
      <c r="S645">
        <v>7.4955419438842563</v>
      </c>
      <c r="T645">
        <v>0.82568807339449546</v>
      </c>
      <c r="U645">
        <v>0</v>
      </c>
      <c r="V645">
        <v>0.1743119266055046</v>
      </c>
    </row>
    <row r="646" spans="1:22" x14ac:dyDescent="0.25">
      <c r="A646">
        <v>2017</v>
      </c>
      <c r="B646" t="s">
        <v>245</v>
      </c>
      <c r="C646">
        <f t="shared" si="20"/>
        <v>6</v>
      </c>
      <c r="D646">
        <f>+VLOOKUP(B646,[1]Rådata!$O$2:$R$697,3,)</f>
        <v>2011</v>
      </c>
      <c r="E646" t="str">
        <f>+VLOOKUP(B646,[1]Rådata!$O$2:$Q$697,2,)</f>
        <v>NOK</v>
      </c>
      <c r="F646">
        <v>0.40414507772020725</v>
      </c>
      <c r="G646">
        <v>0.15067611075338053</v>
      </c>
      <c r="H646">
        <v>9.4736842105263147E-2</v>
      </c>
      <c r="I646">
        <v>1.8998272884283247E-2</v>
      </c>
      <c r="J646" t="s">
        <v>47</v>
      </c>
      <c r="K646">
        <v>12.417143615610113</v>
      </c>
      <c r="L646">
        <v>11.953114009136778</v>
      </c>
      <c r="M646">
        <v>3.970291913552122</v>
      </c>
      <c r="N646">
        <f t="shared" si="21"/>
        <v>1.791759469228055</v>
      </c>
      <c r="O646" t="s">
        <v>260</v>
      </c>
      <c r="P646">
        <v>11.953114009136778</v>
      </c>
      <c r="Q646">
        <v>7.6685611080158971</v>
      </c>
      <c r="R646">
        <v>0</v>
      </c>
      <c r="S646">
        <v>7.4843686432861309</v>
      </c>
      <c r="T646">
        <v>0.83177570093457942</v>
      </c>
      <c r="U646">
        <v>0</v>
      </c>
      <c r="V646">
        <v>0.16822429906542055</v>
      </c>
    </row>
    <row r="647" spans="1:22" x14ac:dyDescent="0.25">
      <c r="A647">
        <v>2016</v>
      </c>
      <c r="B647" t="s">
        <v>245</v>
      </c>
      <c r="C647">
        <f t="shared" si="20"/>
        <v>5</v>
      </c>
      <c r="D647">
        <f>+VLOOKUP(B647,[1]Rådata!$O$2:$R$697,3,)</f>
        <v>2011</v>
      </c>
      <c r="E647" t="str">
        <f>+VLOOKUP(B647,[1]Rådata!$O$2:$Q$697,2,)</f>
        <v>NOK</v>
      </c>
      <c r="F647">
        <v>-0.10792951541850221</v>
      </c>
      <c r="G647">
        <v>-3.901273885350319E-2</v>
      </c>
      <c r="H647">
        <v>-2.8554778554778559E-2</v>
      </c>
      <c r="I647">
        <v>2.8634361233480177E-2</v>
      </c>
      <c r="J647" t="s">
        <v>47</v>
      </c>
      <c r="K647">
        <v>12.052921466035999</v>
      </c>
      <c r="L647">
        <v>11.740857533016236</v>
      </c>
      <c r="M647">
        <v>4.0073331852324712</v>
      </c>
      <c r="N647">
        <f t="shared" si="21"/>
        <v>1.6094379124341003</v>
      </c>
      <c r="O647" t="s">
        <v>260</v>
      </c>
      <c r="P647">
        <v>11.740857533016236</v>
      </c>
      <c r="Q647">
        <v>7.6685611080158971</v>
      </c>
      <c r="R647">
        <v>0</v>
      </c>
      <c r="S647">
        <v>7.4843686432861309</v>
      </c>
      <c r="T647">
        <v>0.83177570093457942</v>
      </c>
      <c r="U647">
        <v>0</v>
      </c>
      <c r="V647">
        <v>0.16822429906542055</v>
      </c>
    </row>
    <row r="648" spans="1:22" x14ac:dyDescent="0.25">
      <c r="A648">
        <v>2015</v>
      </c>
      <c r="B648" t="s">
        <v>245</v>
      </c>
      <c r="C648">
        <f t="shared" si="20"/>
        <v>4</v>
      </c>
      <c r="D648">
        <f>+VLOOKUP(B648,[1]Rådata!$O$2:$R$697,3,)</f>
        <v>2011</v>
      </c>
      <c r="E648" t="str">
        <f>+VLOOKUP(B648,[1]Rådata!$O$2:$Q$697,2,)</f>
        <v>NOK</v>
      </c>
      <c r="F648">
        <v>0.18873035940039731</v>
      </c>
      <c r="G648">
        <v>5.5838889515587978E-2</v>
      </c>
      <c r="H648">
        <v>4.6956209153589987E-2</v>
      </c>
      <c r="I648">
        <v>1.3705777296169206E-2</v>
      </c>
      <c r="J648" t="s">
        <v>47</v>
      </c>
      <c r="K648">
        <v>12.207536573464596</v>
      </c>
      <c r="L648">
        <v>12.034281449359394</v>
      </c>
      <c r="M648">
        <v>3.8712010109078911</v>
      </c>
      <c r="N648">
        <f t="shared" si="21"/>
        <v>1.3862943611198906</v>
      </c>
      <c r="O648" t="s">
        <v>260</v>
      </c>
      <c r="P648">
        <v>12.034281449359394</v>
      </c>
      <c r="Q648">
        <v>7.6638772587034705</v>
      </c>
      <c r="R648">
        <v>0</v>
      </c>
      <c r="S648">
        <v>7.4787348255678747</v>
      </c>
      <c r="T648">
        <v>0.83098591549295775</v>
      </c>
      <c r="U648">
        <v>0</v>
      </c>
      <c r="V648">
        <v>0.16901408450704225</v>
      </c>
    </row>
    <row r="649" spans="1:22" x14ac:dyDescent="0.25">
      <c r="A649">
        <v>2021</v>
      </c>
      <c r="B649" t="s">
        <v>121</v>
      </c>
      <c r="C649">
        <f t="shared" si="20"/>
        <v>116</v>
      </c>
      <c r="D649">
        <f>+VLOOKUP(B649,[1]Rådata!$O$2:$R$697,3,)</f>
        <v>1905</v>
      </c>
      <c r="E649" t="str">
        <f>+VLOOKUP(B649,[1]Rådata!$O$2:$Q$697,2,)</f>
        <v>USD</v>
      </c>
      <c r="F649">
        <v>0.24634009009009009</v>
      </c>
      <c r="G649">
        <v>0.10132005558128764</v>
      </c>
      <c r="H649">
        <v>0.10531383522898237</v>
      </c>
      <c r="I649">
        <v>0.48001126126126126</v>
      </c>
      <c r="J649" t="s">
        <v>102</v>
      </c>
      <c r="K649">
        <v>16.62593682568335</v>
      </c>
      <c r="L649">
        <v>16.664597251176779</v>
      </c>
      <c r="M649">
        <v>9.7869537362801768</v>
      </c>
      <c r="N649">
        <f t="shared" si="21"/>
        <v>4.7535901911063645</v>
      </c>
      <c r="O649" t="s">
        <v>260</v>
      </c>
      <c r="P649">
        <v>18.843465488172782</v>
      </c>
      <c r="Q649">
        <v>9.5861859474654167</v>
      </c>
      <c r="R649">
        <v>8.6021152005295196</v>
      </c>
      <c r="S649">
        <v>8.8470964854134042</v>
      </c>
      <c r="T649">
        <v>0.47754854368932037</v>
      </c>
      <c r="U649">
        <v>0.37378640776699024</v>
      </c>
      <c r="V649">
        <v>0.14866504854368928</v>
      </c>
    </row>
    <row r="650" spans="1:22" x14ac:dyDescent="0.25">
      <c r="A650">
        <v>2019</v>
      </c>
      <c r="B650" t="s">
        <v>121</v>
      </c>
      <c r="C650">
        <f t="shared" si="20"/>
        <v>114</v>
      </c>
      <c r="D650">
        <f>+VLOOKUP(B650,[1]Rådata!$O$2:$R$697,3,)</f>
        <v>1905</v>
      </c>
      <c r="E650" t="str">
        <f>+VLOOKUP(B650,[1]Rådata!$O$2:$Q$697,2,)</f>
        <v>USD</v>
      </c>
      <c r="F650">
        <v>0.1130237825594564</v>
      </c>
      <c r="G650">
        <v>5.9671150971599404E-2</v>
      </c>
      <c r="H650">
        <v>7.7617047752372062E-2</v>
      </c>
      <c r="I650">
        <v>0.3437146092865232</v>
      </c>
      <c r="J650" t="s">
        <v>102</v>
      </c>
      <c r="K650">
        <v>16.369476743683769</v>
      </c>
      <c r="L650">
        <v>16.632415163978568</v>
      </c>
      <c r="M650">
        <v>9.6824043771888366</v>
      </c>
      <c r="N650">
        <f t="shared" si="21"/>
        <v>4.7361984483944957</v>
      </c>
      <c r="O650" t="s">
        <v>260</v>
      </c>
      <c r="P650">
        <v>18.809164888125402</v>
      </c>
      <c r="Q650">
        <v>9.5840674346162515</v>
      </c>
      <c r="R650">
        <v>8.6161000952469315</v>
      </c>
      <c r="S650">
        <v>8.8205394572945064</v>
      </c>
      <c r="T650">
        <v>0.46601941747572823</v>
      </c>
      <c r="U650">
        <v>0.37985436893203883</v>
      </c>
      <c r="V650">
        <v>0.154126213592233</v>
      </c>
    </row>
    <row r="651" spans="1:22" x14ac:dyDescent="0.25">
      <c r="A651">
        <v>2022</v>
      </c>
      <c r="B651" t="s">
        <v>121</v>
      </c>
      <c r="C651">
        <f t="shared" si="20"/>
        <v>117</v>
      </c>
      <c r="D651">
        <f>+VLOOKUP(B651,[1]Rådata!$O$2:$R$697,3,)</f>
        <v>1905</v>
      </c>
      <c r="E651" t="str">
        <f>+VLOOKUP(B651,[1]Rådata!$O$2:$Q$697,2,)</f>
        <v>USD</v>
      </c>
      <c r="F651">
        <v>0.43251426575055318</v>
      </c>
      <c r="G651">
        <v>0.20653987320653988</v>
      </c>
      <c r="H651">
        <v>0.1553844866538365</v>
      </c>
      <c r="I651">
        <v>0.45289390939792712</v>
      </c>
      <c r="J651" t="s">
        <v>102</v>
      </c>
      <c r="K651">
        <v>16.989472695408963</v>
      </c>
      <c r="L651">
        <v>16.704881815526857</v>
      </c>
      <c r="M651">
        <v>9.7699561599116063</v>
      </c>
      <c r="N651">
        <f t="shared" si="21"/>
        <v>4.7621739347977563</v>
      </c>
      <c r="O651" t="s">
        <v>260</v>
      </c>
      <c r="P651">
        <v>18.998083017210561</v>
      </c>
      <c r="Q651">
        <v>9.5683735211364755</v>
      </c>
      <c r="R651">
        <v>8.6493088623795966</v>
      </c>
      <c r="S651">
        <v>8.8889817156450164</v>
      </c>
      <c r="T651">
        <v>0.50692520775623262</v>
      </c>
      <c r="U651">
        <v>0.39889196675900274</v>
      </c>
      <c r="V651">
        <v>9.4182825484764532E-2</v>
      </c>
    </row>
    <row r="652" spans="1:22" x14ac:dyDescent="0.25">
      <c r="A652">
        <v>2018</v>
      </c>
      <c r="B652" t="s">
        <v>121</v>
      </c>
      <c r="C652">
        <f t="shared" si="20"/>
        <v>113</v>
      </c>
      <c r="D652">
        <f>+VLOOKUP(B652,[1]Rådata!$O$2:$R$697,3,)</f>
        <v>1905</v>
      </c>
      <c r="E652" t="str">
        <f>+VLOOKUP(B652,[1]Rådata!$O$2:$Q$697,2,)</f>
        <v>USD</v>
      </c>
      <c r="F652">
        <v>5.3437751929056775E-2</v>
      </c>
      <c r="G652">
        <v>2.7857829010566763E-2</v>
      </c>
      <c r="H652">
        <v>3.5891089108910888E-2</v>
      </c>
      <c r="I652">
        <v>0.31970517102383966</v>
      </c>
      <c r="J652" t="s">
        <v>102</v>
      </c>
      <c r="K652">
        <v>16.374906059743015</v>
      </c>
      <c r="L652">
        <v>16.628281069836888</v>
      </c>
      <c r="M652">
        <v>9.624566985752919</v>
      </c>
      <c r="N652">
        <f t="shared" si="21"/>
        <v>4.7273878187123408</v>
      </c>
      <c r="O652" t="s">
        <v>260</v>
      </c>
      <c r="P652">
        <v>18.790580583381807</v>
      </c>
      <c r="Q652">
        <v>9.5475304366114955</v>
      </c>
      <c r="R652">
        <v>8.4685748004929362</v>
      </c>
      <c r="S652">
        <v>8.872822622997349</v>
      </c>
      <c r="T652">
        <v>0.5093052109181142</v>
      </c>
      <c r="U652">
        <v>0.33995037220843677</v>
      </c>
      <c r="V652">
        <v>0.15074441687344914</v>
      </c>
    </row>
    <row r="653" spans="1:22" x14ac:dyDescent="0.25">
      <c r="A653">
        <v>2020</v>
      </c>
      <c r="B653" t="s">
        <v>121</v>
      </c>
      <c r="C653">
        <f t="shared" si="20"/>
        <v>115</v>
      </c>
      <c r="D653">
        <f>+VLOOKUP(B653,[1]Rådata!$O$2:$R$697,3,)</f>
        <v>1905</v>
      </c>
      <c r="E653" t="str">
        <f>+VLOOKUP(B653,[1]Rådata!$O$2:$Q$697,2,)</f>
        <v>USD</v>
      </c>
      <c r="F653">
        <v>0.1335216803832453</v>
      </c>
      <c r="G653">
        <v>6.5462210177657326E-2</v>
      </c>
      <c r="H653">
        <v>9.3779656630144079E-2</v>
      </c>
      <c r="I653">
        <v>0.45522663063505714</v>
      </c>
      <c r="J653" t="s">
        <v>102</v>
      </c>
      <c r="K653">
        <v>16.265739492870882</v>
      </c>
      <c r="L653">
        <v>16.625214412792985</v>
      </c>
      <c r="M653">
        <v>9.6519445267002197</v>
      </c>
      <c r="N653">
        <f t="shared" si="21"/>
        <v>4.7449321283632502</v>
      </c>
      <c r="O653" t="s">
        <v>260</v>
      </c>
      <c r="P653">
        <v>18.769682637689893</v>
      </c>
      <c r="Q653">
        <v>9.472905577792071</v>
      </c>
      <c r="R653">
        <v>8.5005758855928004</v>
      </c>
      <c r="S653">
        <v>8.7237194369070092</v>
      </c>
      <c r="T653">
        <v>0.47275114904793175</v>
      </c>
      <c r="U653">
        <v>0.37820091923834537</v>
      </c>
      <c r="V653">
        <v>0.14904793171372291</v>
      </c>
    </row>
    <row r="654" spans="1:22" x14ac:dyDescent="0.25">
      <c r="A654">
        <v>2017</v>
      </c>
      <c r="B654" t="s">
        <v>121</v>
      </c>
      <c r="C654">
        <f t="shared" si="20"/>
        <v>112</v>
      </c>
      <c r="D654">
        <f>+VLOOKUP(B654,[1]Rådata!$O$2:$R$697,3,)</f>
        <v>1905</v>
      </c>
      <c r="E654" t="str">
        <f>+VLOOKUP(B654,[1]Rådata!$O$2:$Q$697,2,)</f>
        <v>USD</v>
      </c>
      <c r="F654">
        <v>5.4388403494837173E-2</v>
      </c>
      <c r="G654">
        <v>3.1788217817185833E-2</v>
      </c>
      <c r="H654">
        <v>4.3951047828924145E-2</v>
      </c>
      <c r="I654">
        <v>0.26334392374900717</v>
      </c>
      <c r="J654" t="s">
        <v>102</v>
      </c>
      <c r="K654">
        <v>18.353247370102316</v>
      </c>
      <c r="L654">
        <v>18.677228123098292</v>
      </c>
      <c r="M654">
        <v>9.5306106340211159</v>
      </c>
      <c r="N654">
        <f t="shared" si="21"/>
        <v>4.7184988712950942</v>
      </c>
      <c r="O654" t="s">
        <v>260</v>
      </c>
      <c r="P654">
        <v>20.786361953255618</v>
      </c>
      <c r="Q654">
        <v>9.3382477079506288</v>
      </c>
      <c r="R654">
        <v>8.103095257463897</v>
      </c>
      <c r="S654">
        <v>8.7184830733247072</v>
      </c>
      <c r="T654">
        <v>0.53807106598984766</v>
      </c>
      <c r="U654">
        <v>0.29079042784626541</v>
      </c>
      <c r="V654">
        <v>0.17113850616388687</v>
      </c>
    </row>
    <row r="655" spans="1:22" x14ac:dyDescent="0.25">
      <c r="A655">
        <v>2016</v>
      </c>
      <c r="B655" t="s">
        <v>121</v>
      </c>
      <c r="C655">
        <f t="shared" si="20"/>
        <v>111</v>
      </c>
      <c r="D655">
        <f>+VLOOKUP(B655,[1]Rådata!$O$2:$R$697,3,)</f>
        <v>1905</v>
      </c>
      <c r="E655" t="str">
        <f>+VLOOKUP(B655,[1]Rådata!$O$2:$Q$697,2,)</f>
        <v>USD</v>
      </c>
      <c r="F655">
        <v>9.9887163505453763E-2</v>
      </c>
      <c r="G655">
        <v>6.1706983112733912E-2</v>
      </c>
      <c r="H655">
        <v>7.8072339755367731E-2</v>
      </c>
      <c r="I655">
        <v>0.18795336091558756</v>
      </c>
      <c r="J655" t="s">
        <v>102</v>
      </c>
      <c r="K655">
        <v>18.371963077154934</v>
      </c>
      <c r="L655">
        <v>18.607201803810074</v>
      </c>
      <c r="M655">
        <v>9.5028607210682132</v>
      </c>
      <c r="N655">
        <f t="shared" si="21"/>
        <v>4.7095302013123339</v>
      </c>
      <c r="O655" t="s">
        <v>260</v>
      </c>
      <c r="P655">
        <v>20.764252324816894</v>
      </c>
      <c r="Q655">
        <v>9.2353921005644892</v>
      </c>
      <c r="R655">
        <v>8.1707656770496211</v>
      </c>
      <c r="S655">
        <v>8.5539801762229644</v>
      </c>
      <c r="T655">
        <v>0.50590219224283306</v>
      </c>
      <c r="U655">
        <v>0.3448566610455312</v>
      </c>
      <c r="V655">
        <v>0.14924114671163574</v>
      </c>
    </row>
    <row r="656" spans="1:22" x14ac:dyDescent="0.25">
      <c r="A656">
        <v>2015</v>
      </c>
      <c r="B656" t="s">
        <v>121</v>
      </c>
      <c r="C656">
        <f t="shared" si="20"/>
        <v>110</v>
      </c>
      <c r="D656">
        <f>+VLOOKUP(B656,[1]Rådata!$O$2:$R$697,3,)</f>
        <v>1905</v>
      </c>
      <c r="E656" t="str">
        <f>+VLOOKUP(B656,[1]Rådata!$O$2:$Q$697,2,)</f>
        <v>USD</v>
      </c>
      <c r="F656">
        <v>0.15329543916632832</v>
      </c>
      <c r="G656">
        <v>9.5294582839066819E-2</v>
      </c>
      <c r="H656">
        <v>0.10486894853301978</v>
      </c>
      <c r="I656">
        <v>0.12659358505887131</v>
      </c>
      <c r="J656" t="s">
        <v>102</v>
      </c>
      <c r="K656">
        <v>18.497743631753799</v>
      </c>
      <c r="L656">
        <v>18.593482127362162</v>
      </c>
      <c r="M656">
        <v>9.4636638917915246</v>
      </c>
      <c r="N656">
        <f t="shared" si="21"/>
        <v>4.7004803657924166</v>
      </c>
      <c r="O656" t="s">
        <v>260</v>
      </c>
      <c r="P656">
        <v>20.768074745280931</v>
      </c>
      <c r="Q656">
        <v>9.2299054612585198</v>
      </c>
      <c r="R656">
        <v>7.9491441634631776</v>
      </c>
      <c r="S656">
        <v>7.405701234773356</v>
      </c>
      <c r="T656">
        <v>0.16134598792062124</v>
      </c>
      <c r="U656">
        <v>0.27782571182053495</v>
      </c>
      <c r="V656">
        <v>0.56082830025884389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6CF3-9FC5-4876-B1F4-D31C695986DD}">
  <sheetPr>
    <tabColor theme="5" tint="0.79998168889431442"/>
  </sheetPr>
  <dimension ref="A1:V564"/>
  <sheetViews>
    <sheetView workbookViewId="0"/>
  </sheetViews>
  <sheetFormatPr defaultRowHeight="15" x14ac:dyDescent="0.25"/>
  <sheetData>
    <row r="1" spans="1:22" x14ac:dyDescent="0.25">
      <c r="A1" t="s">
        <v>1</v>
      </c>
      <c r="B1" t="s">
        <v>14</v>
      </c>
      <c r="C1" t="s">
        <v>18</v>
      </c>
      <c r="E1" t="s">
        <v>254</v>
      </c>
      <c r="F1" t="s">
        <v>20</v>
      </c>
      <c r="G1" t="s">
        <v>21</v>
      </c>
      <c r="H1" t="s">
        <v>22</v>
      </c>
      <c r="I1" t="s">
        <v>23</v>
      </c>
      <c r="J1" t="s">
        <v>25</v>
      </c>
      <c r="K1" t="s">
        <v>255</v>
      </c>
      <c r="L1" t="s">
        <v>256</v>
      </c>
      <c r="M1" t="s">
        <v>34</v>
      </c>
      <c r="N1" t="s">
        <v>35</v>
      </c>
      <c r="O1" t="s">
        <v>257</v>
      </c>
      <c r="P1" s="2" t="s">
        <v>36</v>
      </c>
      <c r="Q1" s="2" t="s">
        <v>263</v>
      </c>
      <c r="R1" s="2" t="s">
        <v>264</v>
      </c>
      <c r="S1" s="2" t="s">
        <v>265</v>
      </c>
      <c r="T1" s="2" t="s">
        <v>266</v>
      </c>
      <c r="U1" s="2" t="s">
        <v>267</v>
      </c>
      <c r="V1" s="2" t="s">
        <v>268</v>
      </c>
    </row>
    <row r="2" spans="1:22" x14ac:dyDescent="0.25">
      <c r="A2">
        <v>2018</v>
      </c>
      <c r="B2" t="s">
        <v>227</v>
      </c>
      <c r="C2">
        <v>4</v>
      </c>
      <c r="D2">
        <v>2014</v>
      </c>
      <c r="E2" t="s">
        <v>45</v>
      </c>
      <c r="F2">
        <v>9.3641166112306787E-2</v>
      </c>
      <c r="G2">
        <v>7.8118369079097694E-2</v>
      </c>
      <c r="H2">
        <v>6.6132375293629947E-2</v>
      </c>
      <c r="I2">
        <v>4.0187830170221088E-2</v>
      </c>
      <c r="J2" t="s">
        <v>72</v>
      </c>
      <c r="K2">
        <v>10.496399947300228</v>
      </c>
      <c r="L2">
        <v>10.329833138223648</v>
      </c>
      <c r="M2">
        <v>5.1873858058407549</v>
      </c>
      <c r="N2">
        <v>1.3862943611198906</v>
      </c>
      <c r="O2" t="s">
        <v>259</v>
      </c>
      <c r="P2">
        <v>12.49213265176857</v>
      </c>
      <c r="Q2">
        <v>7.892959012487065</v>
      </c>
      <c r="R2">
        <v>0</v>
      </c>
      <c r="S2">
        <v>7.5252342323617478</v>
      </c>
      <c r="T2">
        <v>0.69230769230769229</v>
      </c>
      <c r="U2">
        <v>0</v>
      </c>
      <c r="V2">
        <v>0.30769230769230765</v>
      </c>
    </row>
    <row r="3" spans="1:22" x14ac:dyDescent="0.25">
      <c r="A3">
        <v>2018</v>
      </c>
      <c r="B3" t="s">
        <v>70</v>
      </c>
      <c r="C3">
        <v>47</v>
      </c>
      <c r="D3">
        <v>1971</v>
      </c>
      <c r="E3" t="s">
        <v>45</v>
      </c>
      <c r="F3">
        <v>0.61438199015358264</v>
      </c>
      <c r="G3">
        <v>0.17044870819399546</v>
      </c>
      <c r="H3">
        <v>0.49493920471446368</v>
      </c>
      <c r="I3">
        <v>0.6750822764488682</v>
      </c>
      <c r="J3" t="s">
        <v>72</v>
      </c>
      <c r="K3">
        <v>15.126939121391654</v>
      </c>
      <c r="L3">
        <v>16.192939637900977</v>
      </c>
      <c r="M3">
        <v>7.3085427975391903</v>
      </c>
      <c r="N3">
        <v>3.8501476017100584</v>
      </c>
      <c r="O3" t="s">
        <v>259</v>
      </c>
      <c r="P3">
        <v>18.3552391514459</v>
      </c>
      <c r="Q3">
        <v>9.6676505732029714</v>
      </c>
      <c r="R3">
        <v>9.1849426941357137</v>
      </c>
      <c r="S3">
        <v>8.689772967442277</v>
      </c>
      <c r="T3">
        <v>0.37610850286906627</v>
      </c>
      <c r="U3">
        <v>0.61711006781429312</v>
      </c>
      <c r="V3">
        <v>6.7814293166405847E-3</v>
      </c>
    </row>
    <row r="4" spans="1:22" x14ac:dyDescent="0.25">
      <c r="A4">
        <v>2018</v>
      </c>
      <c r="B4" t="s">
        <v>153</v>
      </c>
      <c r="C4">
        <v>22</v>
      </c>
      <c r="D4">
        <v>1996</v>
      </c>
      <c r="E4" t="s">
        <v>45</v>
      </c>
      <c r="F4">
        <v>0.28605182147603736</v>
      </c>
      <c r="G4">
        <v>6.2075391699616428E-2</v>
      </c>
      <c r="H4">
        <v>0.57361533467728154</v>
      </c>
      <c r="I4">
        <v>3.2503095430122793</v>
      </c>
      <c r="J4" t="s">
        <v>47</v>
      </c>
      <c r="K4">
        <v>11.382828169079987</v>
      </c>
      <c r="L4">
        <v>13.606437550626847</v>
      </c>
      <c r="M4">
        <v>1.0986122886681098</v>
      </c>
      <c r="N4">
        <v>3.0910424533583161</v>
      </c>
      <c r="O4" t="s">
        <v>260</v>
      </c>
      <c r="P4">
        <v>15.768737064171768</v>
      </c>
      <c r="Q4">
        <v>8.3571767046657559</v>
      </c>
      <c r="R4">
        <v>7.1905381951417899</v>
      </c>
      <c r="S4">
        <v>7.9497754875307258</v>
      </c>
      <c r="T4">
        <v>0.66537717601547375</v>
      </c>
      <c r="U4">
        <v>0.31141199226305605</v>
      </c>
      <c r="V4">
        <v>2.3210831721470013E-2</v>
      </c>
    </row>
    <row r="5" spans="1:22" x14ac:dyDescent="0.25">
      <c r="A5">
        <v>2018</v>
      </c>
      <c r="B5" t="s">
        <v>243</v>
      </c>
      <c r="C5">
        <v>28</v>
      </c>
      <c r="D5">
        <v>1990</v>
      </c>
      <c r="E5" t="s">
        <v>45</v>
      </c>
      <c r="F5">
        <v>-0.26719097733016484</v>
      </c>
      <c r="G5">
        <v>-0.2082953509571559</v>
      </c>
      <c r="H5">
        <v>-0.21217930476718236</v>
      </c>
      <c r="I5">
        <v>1.8860095809286711E-2</v>
      </c>
      <c r="J5" t="s">
        <v>129</v>
      </c>
      <c r="K5">
        <v>11.108994179953779</v>
      </c>
      <c r="L5">
        <v>11.127468845320323</v>
      </c>
      <c r="M5">
        <v>3.6375861597263857</v>
      </c>
      <c r="N5">
        <v>3.3322045101752038</v>
      </c>
      <c r="O5" t="s">
        <v>261</v>
      </c>
      <c r="P5">
        <v>13.289768358865242</v>
      </c>
      <c r="Q5">
        <v>8.0854847394552607</v>
      </c>
      <c r="R5">
        <v>6.5750419488119114</v>
      </c>
      <c r="S5">
        <v>7.7893064391743945</v>
      </c>
      <c r="T5">
        <v>0.74365482233502544</v>
      </c>
      <c r="U5">
        <v>0.22081218274111675</v>
      </c>
      <c r="V5">
        <v>3.5532994923857864E-2</v>
      </c>
    </row>
    <row r="6" spans="1:22" x14ac:dyDescent="0.25">
      <c r="A6">
        <v>2018</v>
      </c>
      <c r="B6" t="s">
        <v>44</v>
      </c>
      <c r="C6">
        <v>37</v>
      </c>
      <c r="D6">
        <v>1981</v>
      </c>
      <c r="E6" t="s">
        <v>45</v>
      </c>
      <c r="F6">
        <v>8.0624834173520829E-2</v>
      </c>
      <c r="G6">
        <v>3.3118311797121394E-2</v>
      </c>
      <c r="H6">
        <v>7.9768994766287668E-2</v>
      </c>
      <c r="I6">
        <v>1.1041224462722208</v>
      </c>
      <c r="J6" t="s">
        <v>47</v>
      </c>
      <c r="K6">
        <v>11.710972722225666</v>
      </c>
      <c r="L6">
        <v>12.590021258509362</v>
      </c>
      <c r="M6">
        <v>6.0867747269123065</v>
      </c>
      <c r="N6">
        <v>3.6109179126442243</v>
      </c>
      <c r="O6" t="s">
        <v>260</v>
      </c>
      <c r="P6">
        <v>14.752320772054283</v>
      </c>
      <c r="Q6">
        <v>8.2639919241737445</v>
      </c>
      <c r="R6">
        <v>0</v>
      </c>
      <c r="S6">
        <v>8.103095257463897</v>
      </c>
      <c r="T6">
        <v>0.85138004246284504</v>
      </c>
      <c r="U6">
        <v>0</v>
      </c>
      <c r="V6">
        <v>0.14861995753715498</v>
      </c>
    </row>
    <row r="7" spans="1:22" x14ac:dyDescent="0.25">
      <c r="A7">
        <v>2018</v>
      </c>
      <c r="B7" t="s">
        <v>88</v>
      </c>
      <c r="C7">
        <v>46</v>
      </c>
      <c r="D7">
        <v>1972</v>
      </c>
      <c r="E7" t="s">
        <v>89</v>
      </c>
      <c r="F7">
        <v>0.41875727251570866</v>
      </c>
      <c r="G7">
        <v>0.15993529349024069</v>
      </c>
      <c r="H7">
        <v>0.22906244032843232</v>
      </c>
      <c r="I7">
        <v>0.54140097742611126</v>
      </c>
      <c r="J7" t="s">
        <v>72</v>
      </c>
      <c r="K7">
        <v>18.179309574363835</v>
      </c>
      <c r="L7">
        <v>18.538534888191585</v>
      </c>
      <c r="M7">
        <v>9.9293989343206288</v>
      </c>
      <c r="N7">
        <v>3.8286413964890951</v>
      </c>
      <c r="O7" t="s">
        <v>259</v>
      </c>
      <c r="P7">
        <v>20.700834401736508</v>
      </c>
      <c r="Q7">
        <v>9.611320316760251</v>
      </c>
      <c r="R7">
        <v>8.4547701909859239</v>
      </c>
      <c r="S7">
        <v>9.1941981241098745</v>
      </c>
      <c r="T7">
        <v>0.65894039735099341</v>
      </c>
      <c r="U7">
        <v>0.31456953642384106</v>
      </c>
      <c r="V7">
        <v>2.6490066225165563E-2</v>
      </c>
    </row>
    <row r="8" spans="1:22" x14ac:dyDescent="0.25">
      <c r="A8">
        <v>2019</v>
      </c>
      <c r="B8" t="s">
        <v>145</v>
      </c>
      <c r="C8">
        <v>28</v>
      </c>
      <c r="D8">
        <v>1991</v>
      </c>
      <c r="E8" t="s">
        <v>45</v>
      </c>
      <c r="F8">
        <v>0.44875215821692038</v>
      </c>
      <c r="G8">
        <v>0.12421253855845679</v>
      </c>
      <c r="H8">
        <v>0.30715513536742584</v>
      </c>
      <c r="I8">
        <v>1.2434468686234501</v>
      </c>
      <c r="J8" t="s">
        <v>72</v>
      </c>
      <c r="K8">
        <v>13.743799710410274</v>
      </c>
      <c r="L8">
        <v>14.649158538311786</v>
      </c>
      <c r="M8">
        <v>7.1356873470281439</v>
      </c>
      <c r="N8">
        <v>3.3322045101752038</v>
      </c>
      <c r="O8" t="s">
        <v>259</v>
      </c>
      <c r="P8">
        <v>16.825908262458618</v>
      </c>
      <c r="Q8">
        <v>14.477340946924505</v>
      </c>
      <c r="R8">
        <v>0</v>
      </c>
      <c r="S8">
        <v>13.908315784810155</v>
      </c>
      <c r="T8">
        <v>0.56607700312174813</v>
      </c>
      <c r="U8">
        <v>0</v>
      </c>
      <c r="V8">
        <v>0.43392299687825181</v>
      </c>
    </row>
    <row r="9" spans="1:22" x14ac:dyDescent="0.25">
      <c r="A9">
        <v>2018</v>
      </c>
      <c r="B9" t="s">
        <v>207</v>
      </c>
      <c r="C9">
        <v>13</v>
      </c>
      <c r="D9">
        <v>2005</v>
      </c>
      <c r="E9" t="s">
        <v>45</v>
      </c>
      <c r="F9">
        <v>0.14682482279762765</v>
      </c>
      <c r="G9">
        <v>-5.188763642869923E-2</v>
      </c>
      <c r="H9">
        <v>-9.5224692747912551E-2</v>
      </c>
      <c r="I9">
        <v>-2.7884420656733688</v>
      </c>
      <c r="J9" t="s">
        <v>72</v>
      </c>
      <c r="K9">
        <v>9.9673070652490825</v>
      </c>
      <c r="L9">
        <v>10.574465808325012</v>
      </c>
      <c r="M9">
        <v>3.8918202981106265</v>
      </c>
      <c r="N9">
        <v>2.5649493574615367</v>
      </c>
      <c r="O9" t="s">
        <v>259</v>
      </c>
      <c r="P9">
        <v>12.736765321869933</v>
      </c>
      <c r="Q9">
        <v>6.9766682806129099</v>
      </c>
      <c r="R9">
        <v>0</v>
      </c>
      <c r="S9">
        <v>6.9766682806129099</v>
      </c>
      <c r="T9">
        <v>1</v>
      </c>
      <c r="U9">
        <v>0</v>
      </c>
      <c r="V9">
        <v>0</v>
      </c>
    </row>
    <row r="10" spans="1:22" x14ac:dyDescent="0.25">
      <c r="A10">
        <v>2019</v>
      </c>
      <c r="B10" t="s">
        <v>104</v>
      </c>
      <c r="C10">
        <v>22</v>
      </c>
      <c r="D10">
        <v>1997</v>
      </c>
      <c r="E10" t="s">
        <v>45</v>
      </c>
      <c r="F10">
        <v>1.4166666666666667</v>
      </c>
      <c r="G10">
        <v>2.2969868936630186E-3</v>
      </c>
      <c r="H10">
        <v>1.7708333333333333E-2</v>
      </c>
      <c r="I10">
        <v>31.958333333333336</v>
      </c>
      <c r="J10" t="s">
        <v>72</v>
      </c>
      <c r="K10">
        <v>12.165250651009918</v>
      </c>
      <c r="L10">
        <v>14.207687771745503</v>
      </c>
      <c r="M10">
        <v>5.0106352940962555</v>
      </c>
      <c r="N10">
        <v>3.0910424533583161</v>
      </c>
      <c r="O10" t="s">
        <v>259</v>
      </c>
      <c r="P10">
        <v>16.384437495892335</v>
      </c>
      <c r="Q10">
        <v>13.982686327531225</v>
      </c>
      <c r="R10">
        <v>12.405157083550954</v>
      </c>
      <c r="S10">
        <v>13.610781415915362</v>
      </c>
      <c r="T10">
        <v>0.68941979522184305</v>
      </c>
      <c r="U10">
        <v>0.20648464163822525</v>
      </c>
      <c r="V10">
        <v>0.10409556313993173</v>
      </c>
    </row>
    <row r="11" spans="1:22" x14ac:dyDescent="0.25">
      <c r="A11">
        <v>2018</v>
      </c>
      <c r="B11" t="s">
        <v>151</v>
      </c>
      <c r="C11">
        <v>35</v>
      </c>
      <c r="D11">
        <v>1983</v>
      </c>
      <c r="E11" t="s">
        <v>45</v>
      </c>
      <c r="F11">
        <v>6.3408094823267092E-2</v>
      </c>
      <c r="G11">
        <v>5.2582525144014285E-2</v>
      </c>
      <c r="H11">
        <v>5.1812019149202977E-2</v>
      </c>
      <c r="I11">
        <v>4.5136741759159371E-6</v>
      </c>
      <c r="J11" t="s">
        <v>68</v>
      </c>
      <c r="K11">
        <v>12.510368442598979</v>
      </c>
      <c r="L11">
        <v>12.495606751907877</v>
      </c>
      <c r="M11">
        <v>6.5294188382622256</v>
      </c>
      <c r="N11">
        <v>3.5553480614894135</v>
      </c>
      <c r="O11" t="s">
        <v>261</v>
      </c>
      <c r="P11">
        <v>14.657906265452798</v>
      </c>
      <c r="Q11">
        <v>8.5627588290500185</v>
      </c>
      <c r="R11">
        <v>7.6021952734978759</v>
      </c>
      <c r="S11">
        <v>8.033389627571859</v>
      </c>
      <c r="T11">
        <v>0.58897637795275593</v>
      </c>
      <c r="U11">
        <v>0.38267716535433077</v>
      </c>
      <c r="V11">
        <v>2.8346456692913389E-2</v>
      </c>
    </row>
    <row r="12" spans="1:22" x14ac:dyDescent="0.25">
      <c r="A12">
        <v>2018</v>
      </c>
      <c r="B12" t="s">
        <v>159</v>
      </c>
      <c r="C12">
        <v>13</v>
      </c>
      <c r="D12">
        <v>2005</v>
      </c>
      <c r="E12" t="s">
        <v>45</v>
      </c>
      <c r="F12">
        <v>7.6620857993111982E-2</v>
      </c>
      <c r="G12">
        <v>3.6057938175152043E-2</v>
      </c>
      <c r="H12">
        <v>0.19613129627252107</v>
      </c>
      <c r="I12">
        <v>1.6718493998060657E-5</v>
      </c>
      <c r="J12" t="s">
        <v>72</v>
      </c>
      <c r="K12">
        <v>10.059080049588058</v>
      </c>
      <c r="L12">
        <v>11.752737324967208</v>
      </c>
      <c r="M12">
        <v>2.6390573296152584</v>
      </c>
      <c r="N12">
        <v>2.5649493574615367</v>
      </c>
      <c r="O12" t="s">
        <v>259</v>
      </c>
      <c r="P12">
        <v>13.91503683851213</v>
      </c>
      <c r="Q12">
        <v>8.122848986200129</v>
      </c>
      <c r="R12">
        <v>0</v>
      </c>
      <c r="S12">
        <v>8.122848986200129</v>
      </c>
      <c r="T12">
        <v>1</v>
      </c>
      <c r="U12">
        <v>0</v>
      </c>
      <c r="V12">
        <v>0</v>
      </c>
    </row>
    <row r="13" spans="1:22" x14ac:dyDescent="0.25">
      <c r="A13">
        <v>2018</v>
      </c>
      <c r="B13" t="s">
        <v>131</v>
      </c>
      <c r="C13">
        <v>104</v>
      </c>
      <c r="D13">
        <v>1914</v>
      </c>
      <c r="E13" t="s">
        <v>45</v>
      </c>
      <c r="F13">
        <v>2.2186664357810536E-2</v>
      </c>
      <c r="G13">
        <v>7.2341890216227594E-3</v>
      </c>
      <c r="H13">
        <v>1.5661049061101009E-2</v>
      </c>
      <c r="I13">
        <v>1.5147589187893158</v>
      </c>
      <c r="J13" t="s">
        <v>47</v>
      </c>
      <c r="K13">
        <v>13.653975849844052</v>
      </c>
      <c r="L13">
        <v>14.426334265214328</v>
      </c>
      <c r="M13">
        <v>7.8359745817215662</v>
      </c>
      <c r="N13">
        <v>4.6443908991413725</v>
      </c>
      <c r="O13" t="s">
        <v>260</v>
      </c>
      <c r="P13">
        <v>16.588633778759249</v>
      </c>
      <c r="Q13">
        <v>9.2222759388644153</v>
      </c>
      <c r="R13">
        <v>8.1005983772653085</v>
      </c>
      <c r="S13">
        <v>8.7555243450050568</v>
      </c>
      <c r="T13">
        <v>0.62703583061889256</v>
      </c>
      <c r="U13">
        <v>0.32573289902280128</v>
      </c>
      <c r="V13">
        <v>4.7231270358306189E-2</v>
      </c>
    </row>
    <row r="14" spans="1:22" x14ac:dyDescent="0.25">
      <c r="A14">
        <v>2018</v>
      </c>
      <c r="B14" t="s">
        <v>66</v>
      </c>
      <c r="C14">
        <v>23</v>
      </c>
      <c r="D14">
        <v>1995</v>
      </c>
      <c r="E14" t="s">
        <v>45</v>
      </c>
      <c r="F14">
        <v>-5.7056229327453141E-2</v>
      </c>
      <c r="G14">
        <v>-4.5444566410537866E-2</v>
      </c>
      <c r="H14">
        <v>-7.5163398692810468E-2</v>
      </c>
      <c r="I14">
        <v>2.7563395810363835E-6</v>
      </c>
      <c r="J14" t="s">
        <v>68</v>
      </c>
      <c r="K14">
        <v>12.525979865276691</v>
      </c>
      <c r="L14">
        <v>13.02915099568215</v>
      </c>
      <c r="M14">
        <v>6.2005091740426899</v>
      </c>
      <c r="N14">
        <v>3.1354942159291497</v>
      </c>
      <c r="O14" t="s">
        <v>261</v>
      </c>
      <c r="P14">
        <v>15.191450509227071</v>
      </c>
      <c r="Q14">
        <v>9.2320004887564107</v>
      </c>
      <c r="R14">
        <v>8.261866524861432</v>
      </c>
      <c r="S14">
        <v>8.5861061930470104</v>
      </c>
      <c r="T14">
        <v>0.52419354838709675</v>
      </c>
      <c r="U14">
        <v>0.37903225806451607</v>
      </c>
      <c r="V14">
        <v>9.6774193548387094E-2</v>
      </c>
    </row>
    <row r="15" spans="1:22" x14ac:dyDescent="0.25">
      <c r="A15">
        <v>2018</v>
      </c>
      <c r="B15" t="s">
        <v>145</v>
      </c>
      <c r="C15">
        <v>27</v>
      </c>
      <c r="D15">
        <v>1991</v>
      </c>
      <c r="E15" t="s">
        <v>45</v>
      </c>
      <c r="F15">
        <v>0.29758935993349961</v>
      </c>
      <c r="G15">
        <v>9.0070446159007042E-2</v>
      </c>
      <c r="H15">
        <v>0.24568226009378935</v>
      </c>
      <c r="I15">
        <v>1.6136048766971463</v>
      </c>
      <c r="J15" t="s">
        <v>72</v>
      </c>
      <c r="K15">
        <v>13.681178845168983</v>
      </c>
      <c r="L15">
        <v>14.684625821345998</v>
      </c>
      <c r="M15">
        <v>7.1372784372603855</v>
      </c>
      <c r="N15">
        <v>3.2958368660043291</v>
      </c>
      <c r="O15" t="s">
        <v>259</v>
      </c>
      <c r="P15">
        <v>16.846925334890919</v>
      </c>
      <c r="Q15">
        <v>8.9771082391276202</v>
      </c>
      <c r="R15">
        <v>0</v>
      </c>
      <c r="S15">
        <v>8.40808307701327</v>
      </c>
      <c r="T15">
        <v>0.56607700312174813</v>
      </c>
      <c r="U15">
        <v>0</v>
      </c>
      <c r="V15">
        <v>0.43392299687825181</v>
      </c>
    </row>
    <row r="16" spans="1:22" x14ac:dyDescent="0.25">
      <c r="A16">
        <v>2018</v>
      </c>
      <c r="B16" t="s">
        <v>104</v>
      </c>
      <c r="C16">
        <v>21</v>
      </c>
      <c r="D16">
        <v>1997</v>
      </c>
      <c r="E16" t="s">
        <v>45</v>
      </c>
      <c r="F16">
        <v>0.12868565717141431</v>
      </c>
      <c r="G16">
        <v>2.9652233993551359E-2</v>
      </c>
      <c r="H16">
        <v>0.17564802182810368</v>
      </c>
      <c r="I16">
        <v>2.9947526236881559</v>
      </c>
      <c r="J16" t="s">
        <v>72</v>
      </c>
      <c r="K16">
        <v>12.588610248994634</v>
      </c>
      <c r="L16">
        <v>14.367554897546219</v>
      </c>
      <c r="M16">
        <v>6.0330862217988015</v>
      </c>
      <c r="N16">
        <v>3.044522437723423</v>
      </c>
      <c r="O16" t="s">
        <v>259</v>
      </c>
      <c r="P16">
        <v>16.52985441109114</v>
      </c>
      <c r="Q16">
        <v>8.4824536197343399</v>
      </c>
      <c r="R16">
        <v>6.9049243757540681</v>
      </c>
      <c r="S16">
        <v>8.1105487081184773</v>
      </c>
      <c r="T16">
        <v>0.68941979522184316</v>
      </c>
      <c r="U16">
        <v>0.2064846416382253</v>
      </c>
      <c r="V16">
        <v>0.10409556313993175</v>
      </c>
    </row>
    <row r="17" spans="1:22" x14ac:dyDescent="0.25">
      <c r="A17">
        <v>2018</v>
      </c>
      <c r="B17" t="s">
        <v>49</v>
      </c>
      <c r="C17">
        <v>23</v>
      </c>
      <c r="D17">
        <v>1995</v>
      </c>
      <c r="E17" t="s">
        <v>50</v>
      </c>
      <c r="F17">
        <v>2.4305555555555556E-2</v>
      </c>
      <c r="G17">
        <v>1.1904761904761904E-2</v>
      </c>
      <c r="H17">
        <v>1.1020151133501259E-2</v>
      </c>
      <c r="I17">
        <v>0.30555555555555558</v>
      </c>
      <c r="J17" t="s">
        <v>47</v>
      </c>
      <c r="K17">
        <v>14.971133101349164</v>
      </c>
      <c r="L17">
        <v>14.893920139314865</v>
      </c>
      <c r="M17">
        <v>6.7787848976851768</v>
      </c>
      <c r="N17">
        <v>3.1354942159291497</v>
      </c>
      <c r="O17" t="s">
        <v>260</v>
      </c>
      <c r="P17">
        <v>14.893920139314865</v>
      </c>
      <c r="Q17">
        <v>11.33726169584034</v>
      </c>
      <c r="R17">
        <v>11.304916801240289</v>
      </c>
      <c r="S17">
        <v>7.7406644019172415</v>
      </c>
      <c r="T17">
        <v>2.7416855405888663E-2</v>
      </c>
      <c r="U17">
        <v>0.96817260698533791</v>
      </c>
      <c r="V17">
        <v>4.4105376087733936E-3</v>
      </c>
    </row>
    <row r="18" spans="1:22" x14ac:dyDescent="0.25">
      <c r="A18">
        <v>2020</v>
      </c>
      <c r="B18" t="s">
        <v>53</v>
      </c>
      <c r="C18">
        <v>14</v>
      </c>
      <c r="D18">
        <v>2006</v>
      </c>
      <c r="E18" t="s">
        <v>54</v>
      </c>
      <c r="F18">
        <v>7.0782041998551773E-2</v>
      </c>
      <c r="G18">
        <v>3.3441097483792613E-2</v>
      </c>
      <c r="H18">
        <v>5.2381973098976478E-2</v>
      </c>
      <c r="I18">
        <v>0.70434467776973209</v>
      </c>
      <c r="J18" t="s">
        <v>56</v>
      </c>
      <c r="K18">
        <v>15.132508430081508</v>
      </c>
      <c r="L18">
        <v>15.581285330220336</v>
      </c>
      <c r="M18">
        <v>9.3659756635076317</v>
      </c>
      <c r="N18">
        <v>2.6390573296152584</v>
      </c>
      <c r="O18" t="s">
        <v>262</v>
      </c>
      <c r="P18">
        <v>17.933165221939138</v>
      </c>
      <c r="Q18">
        <v>11.05993506725142</v>
      </c>
      <c r="R18">
        <v>10.994753919198834</v>
      </c>
      <c r="S18">
        <v>8.2719975707069295</v>
      </c>
      <c r="T18">
        <v>6.15480261112838E-2</v>
      </c>
      <c r="U18">
        <v>0.93689773080509786</v>
      </c>
      <c r="V18">
        <v>1.5542430836182777E-3</v>
      </c>
    </row>
    <row r="19" spans="1:22" x14ac:dyDescent="0.25">
      <c r="A19">
        <v>2021</v>
      </c>
      <c r="B19" t="s">
        <v>60</v>
      </c>
      <c r="C19">
        <v>94</v>
      </c>
      <c r="D19">
        <v>1927</v>
      </c>
      <c r="E19" t="s">
        <v>50</v>
      </c>
      <c r="F19">
        <v>-0.11522943201267627</v>
      </c>
      <c r="G19">
        <v>-9.6655326533248626E-2</v>
      </c>
      <c r="H19">
        <v>-0.77096014319555539</v>
      </c>
      <c r="I19">
        <v>2.7129198301785541E-2</v>
      </c>
      <c r="J19" t="s">
        <v>47</v>
      </c>
      <c r="K19">
        <v>13.531947988695707</v>
      </c>
      <c r="L19">
        <v>15.60843335026957</v>
      </c>
      <c r="M19">
        <v>6.2146080984221914</v>
      </c>
      <c r="N19">
        <v>4.5432947822700038</v>
      </c>
      <c r="O19" t="s">
        <v>260</v>
      </c>
      <c r="P19">
        <v>15.60843335026957</v>
      </c>
      <c r="Q19">
        <v>10.934177824718779</v>
      </c>
      <c r="R19">
        <v>6.7334018918373593</v>
      </c>
      <c r="S19">
        <v>7.9157131993821155</v>
      </c>
      <c r="T19">
        <v>4.8876204067070994E-2</v>
      </c>
      <c r="U19">
        <v>1.4983945772386728E-2</v>
      </c>
      <c r="V19">
        <v>0.93613985016054224</v>
      </c>
    </row>
    <row r="20" spans="1:22" x14ac:dyDescent="0.25">
      <c r="A20">
        <v>2022</v>
      </c>
      <c r="B20" t="s">
        <v>58</v>
      </c>
      <c r="C20">
        <v>22</v>
      </c>
      <c r="D20">
        <v>2000</v>
      </c>
      <c r="E20" t="s">
        <v>50</v>
      </c>
      <c r="F20">
        <v>-0.13456610420451182</v>
      </c>
      <c r="G20">
        <v>-5.0939036218540533E-2</v>
      </c>
      <c r="H20">
        <v>-8.186529129544963E-2</v>
      </c>
      <c r="I20">
        <v>0.65615652903417709</v>
      </c>
      <c r="J20" t="s">
        <v>47</v>
      </c>
      <c r="K20">
        <v>15.408401318287851</v>
      </c>
      <c r="L20">
        <v>15.882846876176684</v>
      </c>
      <c r="M20">
        <v>7.4372063668712922</v>
      </c>
      <c r="N20">
        <v>3.0910424533583161</v>
      </c>
      <c r="O20" t="s">
        <v>260</v>
      </c>
      <c r="P20">
        <v>15.882846876176684</v>
      </c>
      <c r="Q20">
        <v>10.883128599911045</v>
      </c>
      <c r="R20">
        <v>10.200996185805645</v>
      </c>
      <c r="S20">
        <v>10.120210536047415</v>
      </c>
      <c r="T20">
        <v>0.46630373568612726</v>
      </c>
      <c r="U20">
        <v>0.50553782616857523</v>
      </c>
      <c r="V20">
        <v>2.8158438145297542E-2</v>
      </c>
    </row>
    <row r="21" spans="1:22" x14ac:dyDescent="0.25">
      <c r="A21">
        <v>2016</v>
      </c>
      <c r="B21" t="s">
        <v>62</v>
      </c>
      <c r="C21">
        <v>21</v>
      </c>
      <c r="D21">
        <v>1995</v>
      </c>
      <c r="E21" t="s">
        <v>50</v>
      </c>
      <c r="F21">
        <v>0.17285237952237795</v>
      </c>
      <c r="G21">
        <v>4.3548274074361522E-2</v>
      </c>
      <c r="H21">
        <v>5.0149980227687026E-2</v>
      </c>
      <c r="I21">
        <v>1.713239490308933</v>
      </c>
      <c r="J21" t="s">
        <v>64</v>
      </c>
      <c r="K21">
        <v>14.950265108263665</v>
      </c>
      <c r="L21">
        <v>15.091413156793578</v>
      </c>
      <c r="M21">
        <v>7.6610563823618296</v>
      </c>
      <c r="N21">
        <v>3.044522437723423</v>
      </c>
      <c r="O21" t="s">
        <v>262</v>
      </c>
      <c r="P21">
        <v>15.091413156793578</v>
      </c>
      <c r="Q21">
        <v>10.819578264407616</v>
      </c>
      <c r="R21">
        <v>7.4265490723973047</v>
      </c>
      <c r="S21">
        <v>10.784565528654539</v>
      </c>
      <c r="T21">
        <v>0.96559311862372477</v>
      </c>
      <c r="U21">
        <v>3.3606721344268856E-2</v>
      </c>
      <c r="V21">
        <v>8.0016003200640128E-4</v>
      </c>
    </row>
    <row r="22" spans="1:22" x14ac:dyDescent="0.25">
      <c r="A22">
        <v>2022</v>
      </c>
      <c r="B22" t="s">
        <v>74</v>
      </c>
      <c r="C22">
        <v>29</v>
      </c>
      <c r="D22">
        <v>1993</v>
      </c>
      <c r="E22" t="s">
        <v>50</v>
      </c>
      <c r="F22">
        <v>-0.14376457153732694</v>
      </c>
      <c r="G22">
        <v>-2.665684440837068E-2</v>
      </c>
      <c r="H22">
        <v>-3.3446426495901523E-2</v>
      </c>
      <c r="I22">
        <v>2.0688490269781608</v>
      </c>
      <c r="J22" t="s">
        <v>47</v>
      </c>
      <c r="K22">
        <v>16.709636371678116</v>
      </c>
      <c r="L22">
        <v>16.936535377863997</v>
      </c>
      <c r="M22">
        <v>8.2612681505776475</v>
      </c>
      <c r="N22">
        <v>3.3672958299864741</v>
      </c>
      <c r="O22" t="s">
        <v>260</v>
      </c>
      <c r="P22">
        <v>16.936535377863997</v>
      </c>
      <c r="Q22">
        <v>10.444357297650495</v>
      </c>
      <c r="R22">
        <v>9.9987977323404529</v>
      </c>
      <c r="S22">
        <v>9.3826115929166356</v>
      </c>
      <c r="T22">
        <v>0.34585152838427946</v>
      </c>
      <c r="U22">
        <v>0.64046579330422126</v>
      </c>
      <c r="V22">
        <v>1.3682678311499273E-2</v>
      </c>
    </row>
    <row r="23" spans="1:22" x14ac:dyDescent="0.25">
      <c r="A23">
        <v>2017</v>
      </c>
      <c r="B23" t="s">
        <v>66</v>
      </c>
      <c r="C23">
        <v>22</v>
      </c>
      <c r="D23">
        <v>1995</v>
      </c>
      <c r="E23" t="s">
        <v>45</v>
      </c>
      <c r="F23">
        <v>-6.8162393162393156E-2</v>
      </c>
      <c r="G23">
        <v>-5.0109959158027018E-2</v>
      </c>
      <c r="H23">
        <v>-7.6133651551312645E-2</v>
      </c>
      <c r="I23">
        <v>2.1367521367521369E-6</v>
      </c>
      <c r="J23" t="s">
        <v>68</v>
      </c>
      <c r="K23">
        <v>12.945626198904275</v>
      </c>
      <c r="L23">
        <v>13.363896793830129</v>
      </c>
      <c r="M23">
        <v>6.4035741979348151</v>
      </c>
      <c r="N23">
        <v>3.0910424533583161</v>
      </c>
      <c r="O23" t="s">
        <v>261</v>
      </c>
      <c r="P23">
        <v>15.473030623987457</v>
      </c>
      <c r="Q23">
        <v>10.359532967583355</v>
      </c>
      <c r="R23">
        <v>10.179947390608277</v>
      </c>
      <c r="S23">
        <v>8.3716586194290112</v>
      </c>
      <c r="T23">
        <v>0.13698630136986303</v>
      </c>
      <c r="U23">
        <v>0.83561643835616439</v>
      </c>
      <c r="V23">
        <v>2.7397260273972601E-2</v>
      </c>
    </row>
    <row r="24" spans="1:22" x14ac:dyDescent="0.25">
      <c r="A24">
        <v>2022</v>
      </c>
      <c r="B24" t="s">
        <v>78</v>
      </c>
      <c r="C24">
        <v>181</v>
      </c>
      <c r="D24">
        <v>1841</v>
      </c>
      <c r="E24" t="s">
        <v>50</v>
      </c>
      <c r="F24">
        <v>0.24749393509406326</v>
      </c>
      <c r="G24">
        <v>0.11118765358475823</v>
      </c>
      <c r="H24">
        <v>0.40945060770133657</v>
      </c>
      <c r="I24">
        <v>0.73103858653362019</v>
      </c>
      <c r="J24" t="s">
        <v>47</v>
      </c>
      <c r="K24">
        <v>17.08929114800176</v>
      </c>
      <c r="L24">
        <v>18.392888081167953</v>
      </c>
      <c r="M24">
        <v>8.1986394552973696</v>
      </c>
      <c r="N24">
        <v>5.1984970312658261</v>
      </c>
      <c r="O24" t="s">
        <v>260</v>
      </c>
      <c r="P24">
        <v>18.392888081167953</v>
      </c>
      <c r="Q24">
        <v>10.325481962595504</v>
      </c>
      <c r="R24">
        <v>9.4788396250111902</v>
      </c>
      <c r="S24">
        <v>9.7526646628015445</v>
      </c>
      <c r="T24">
        <v>0.56393442622950818</v>
      </c>
      <c r="U24">
        <v>0.42885245901639346</v>
      </c>
      <c r="V24">
        <v>7.2131147540983606E-3</v>
      </c>
    </row>
    <row r="25" spans="1:22" x14ac:dyDescent="0.25">
      <c r="A25">
        <v>2022</v>
      </c>
      <c r="B25" t="s">
        <v>80</v>
      </c>
      <c r="C25">
        <v>181</v>
      </c>
      <c r="D25">
        <v>1841</v>
      </c>
      <c r="E25" t="s">
        <v>50</v>
      </c>
      <c r="F25">
        <v>0.19493725659887495</v>
      </c>
      <c r="G25">
        <v>5.4460831721470017E-2</v>
      </c>
      <c r="H25">
        <v>4.3716642406598741E-2</v>
      </c>
      <c r="I25">
        <v>0.50205538727823451</v>
      </c>
      <c r="J25" t="s">
        <v>72</v>
      </c>
      <c r="K25">
        <v>17.534434133426586</v>
      </c>
      <c r="L25">
        <v>17.314681236850237</v>
      </c>
      <c r="M25">
        <v>9.6417980603586013</v>
      </c>
      <c r="N25">
        <v>5.1984970312658261</v>
      </c>
      <c r="O25" t="s">
        <v>259</v>
      </c>
      <c r="P25">
        <v>17.314681236850237</v>
      </c>
      <c r="Q25">
        <v>10.319232970051848</v>
      </c>
      <c r="R25">
        <v>9.4788396250111902</v>
      </c>
      <c r="S25">
        <v>9.7526646628015445</v>
      </c>
      <c r="T25">
        <v>0.56746948201913561</v>
      </c>
      <c r="U25">
        <v>0.43154074562850542</v>
      </c>
      <c r="V25">
        <v>9.8977235235895742E-4</v>
      </c>
    </row>
    <row r="26" spans="1:22" x14ac:dyDescent="0.25">
      <c r="A26">
        <v>2020</v>
      </c>
      <c r="B26" t="s">
        <v>78</v>
      </c>
      <c r="C26">
        <v>179</v>
      </c>
      <c r="D26">
        <v>1841</v>
      </c>
      <c r="E26" t="s">
        <v>50</v>
      </c>
      <c r="F26">
        <v>4.924525053090742E-2</v>
      </c>
      <c r="G26">
        <v>1.4711429649188985E-2</v>
      </c>
      <c r="H26">
        <v>0.12599118942731277</v>
      </c>
      <c r="I26">
        <v>1.4522183320897664</v>
      </c>
      <c r="J26" t="s">
        <v>47</v>
      </c>
      <c r="K26">
        <v>15.733902678125695</v>
      </c>
      <c r="L26">
        <v>17.881489938629478</v>
      </c>
      <c r="M26">
        <v>7.3808790355641163</v>
      </c>
      <c r="N26">
        <v>5.1873858058407549</v>
      </c>
      <c r="O26" t="s">
        <v>260</v>
      </c>
      <c r="P26">
        <v>17.881489938629478</v>
      </c>
      <c r="Q26">
        <v>10.313940202155331</v>
      </c>
      <c r="R26">
        <v>9.3466179902687312</v>
      </c>
      <c r="S26">
        <v>9.8244443451956744</v>
      </c>
      <c r="T26">
        <v>0.61293532338308454</v>
      </c>
      <c r="U26">
        <v>0.38009950248756219</v>
      </c>
      <c r="V26">
        <v>6.965174129353234E-3</v>
      </c>
    </row>
    <row r="27" spans="1:22" x14ac:dyDescent="0.25">
      <c r="A27">
        <v>2020</v>
      </c>
      <c r="B27" t="s">
        <v>80</v>
      </c>
      <c r="C27">
        <v>179</v>
      </c>
      <c r="D27">
        <v>1841</v>
      </c>
      <c r="E27" t="s">
        <v>50</v>
      </c>
      <c r="F27">
        <v>-7.5349428208386277E-2</v>
      </c>
      <c r="G27">
        <v>-2.2104596115853432E-2</v>
      </c>
      <c r="H27">
        <v>-2.0855314060631638E-2</v>
      </c>
      <c r="I27">
        <v>0.88703939008894539</v>
      </c>
      <c r="J27" t="s">
        <v>72</v>
      </c>
      <c r="K27">
        <v>17.163096170177781</v>
      </c>
      <c r="L27">
        <v>17.104919401017714</v>
      </c>
      <c r="M27">
        <v>9.5814900496692275</v>
      </c>
      <c r="N27">
        <v>5.1873858058407549</v>
      </c>
      <c r="O27" t="s">
        <v>259</v>
      </c>
      <c r="P27">
        <v>17.104919401017714</v>
      </c>
      <c r="Q27">
        <v>10.308285771656589</v>
      </c>
      <c r="R27">
        <v>9.3466179902687312</v>
      </c>
      <c r="S27">
        <v>9.8249853243811707</v>
      </c>
      <c r="T27">
        <v>0.61674449633088724</v>
      </c>
      <c r="U27">
        <v>0.38225483655770515</v>
      </c>
      <c r="V27">
        <v>1.0006671114076052E-3</v>
      </c>
    </row>
    <row r="28" spans="1:22" x14ac:dyDescent="0.25">
      <c r="A28">
        <v>2019</v>
      </c>
      <c r="B28" t="s">
        <v>78</v>
      </c>
      <c r="C28">
        <v>178</v>
      </c>
      <c r="D28">
        <v>1841</v>
      </c>
      <c r="E28" t="s">
        <v>50</v>
      </c>
      <c r="F28">
        <v>6.0934182590233546E-2</v>
      </c>
      <c r="G28">
        <v>1.0758532791033306E-2</v>
      </c>
      <c r="H28">
        <v>2.3545820001640825E-2</v>
      </c>
      <c r="I28">
        <v>2.0794055201698516</v>
      </c>
      <c r="J28" t="s">
        <v>47</v>
      </c>
      <c r="K28">
        <v>17.702338824757863</v>
      </c>
      <c r="L28">
        <v>18.485587947118365</v>
      </c>
      <c r="M28">
        <v>9.9926424638470213</v>
      </c>
      <c r="N28">
        <v>5.181783550292085</v>
      </c>
      <c r="O28" t="s">
        <v>260</v>
      </c>
      <c r="P28">
        <v>18.485587947118365</v>
      </c>
      <c r="Q28">
        <v>10.267783383606222</v>
      </c>
      <c r="R28">
        <v>9.3343263517571735</v>
      </c>
      <c r="S28">
        <v>9.7561469646374182</v>
      </c>
      <c r="T28">
        <v>0.59951372004168113</v>
      </c>
      <c r="U28">
        <v>0.39319208058353594</v>
      </c>
      <c r="V28">
        <v>7.2941993747829108E-3</v>
      </c>
    </row>
    <row r="29" spans="1:22" x14ac:dyDescent="0.25">
      <c r="A29">
        <v>2019</v>
      </c>
      <c r="B29" t="s">
        <v>80</v>
      </c>
      <c r="C29">
        <v>178</v>
      </c>
      <c r="D29">
        <v>1841</v>
      </c>
      <c r="E29" t="s">
        <v>50</v>
      </c>
      <c r="F29">
        <v>0.1512475469582282</v>
      </c>
      <c r="G29">
        <v>4.0620411851071042E-2</v>
      </c>
      <c r="H29">
        <v>3.6872501110617503E-2</v>
      </c>
      <c r="I29">
        <v>1.1450798990748527</v>
      </c>
      <c r="J29" t="s">
        <v>72</v>
      </c>
      <c r="K29">
        <v>17.191834477350405</v>
      </c>
      <c r="L29">
        <v>17.095029828001159</v>
      </c>
      <c r="M29">
        <v>9.6775902130252973</v>
      </c>
      <c r="N29">
        <v>5.181783550292085</v>
      </c>
      <c r="O29" t="s">
        <v>259</v>
      </c>
      <c r="P29">
        <v>17.095029828001159</v>
      </c>
      <c r="Q29">
        <v>10.261511586044156</v>
      </c>
      <c r="R29">
        <v>9.3343263517571735</v>
      </c>
      <c r="S29">
        <v>9.7561469646374182</v>
      </c>
      <c r="T29">
        <v>0.60328556448794124</v>
      </c>
      <c r="U29">
        <v>0.39566585110101365</v>
      </c>
      <c r="V29">
        <v>1.0485844110450892E-3</v>
      </c>
    </row>
    <row r="30" spans="1:22" x14ac:dyDescent="0.25">
      <c r="A30">
        <v>2020</v>
      </c>
      <c r="B30" t="s">
        <v>82</v>
      </c>
      <c r="C30">
        <v>17</v>
      </c>
      <c r="D30">
        <v>2003</v>
      </c>
      <c r="E30" t="s">
        <v>50</v>
      </c>
      <c r="F30">
        <v>0.16172969217342675</v>
      </c>
      <c r="G30">
        <v>1.4783309788467973E-2</v>
      </c>
      <c r="H30">
        <v>0.5407453574514498</v>
      </c>
      <c r="I30">
        <v>2.5024868455613833</v>
      </c>
      <c r="J30" t="s">
        <v>84</v>
      </c>
      <c r="K30">
        <v>18.072498208642774</v>
      </c>
      <c r="L30">
        <v>21.671947860627718</v>
      </c>
      <c r="M30">
        <v>9.0645050237526377</v>
      </c>
      <c r="N30">
        <v>2.8332133440562162</v>
      </c>
      <c r="O30" t="s">
        <v>258</v>
      </c>
      <c r="P30">
        <v>21.671947860627718</v>
      </c>
      <c r="Q30">
        <v>10.208026742054331</v>
      </c>
      <c r="R30">
        <v>8.5448083584492114</v>
      </c>
      <c r="S30">
        <v>9.3817694876037141</v>
      </c>
      <c r="T30">
        <v>0.43768436578171094</v>
      </c>
      <c r="U30">
        <v>0.18952802359882007</v>
      </c>
      <c r="V30">
        <v>0.37278761061946902</v>
      </c>
    </row>
    <row r="31" spans="1:22" x14ac:dyDescent="0.25">
      <c r="A31">
        <v>2018</v>
      </c>
      <c r="B31" t="s">
        <v>78</v>
      </c>
      <c r="C31">
        <v>177</v>
      </c>
      <c r="D31">
        <v>1841</v>
      </c>
      <c r="E31" t="s">
        <v>50</v>
      </c>
      <c r="F31">
        <v>0.10450270343950202</v>
      </c>
      <c r="G31">
        <v>2.4795704952672547E-2</v>
      </c>
      <c r="H31">
        <v>5.4550198040936367E-2</v>
      </c>
      <c r="I31">
        <v>1.1243127811349902</v>
      </c>
      <c r="J31" t="s">
        <v>47</v>
      </c>
      <c r="K31">
        <v>17.557053617161063</v>
      </c>
      <c r="L31">
        <v>18.345504509101485</v>
      </c>
      <c r="M31">
        <v>9.9024370008999494</v>
      </c>
      <c r="N31">
        <v>5.1761497325738288</v>
      </c>
      <c r="O31" t="s">
        <v>260</v>
      </c>
      <c r="P31">
        <v>18.345504509101485</v>
      </c>
      <c r="Q31">
        <v>10.176563472598547</v>
      </c>
      <c r="R31">
        <v>9.233079858945672</v>
      </c>
      <c r="S31">
        <v>9.6633249960523226</v>
      </c>
      <c r="T31">
        <v>0.59855403348554037</v>
      </c>
      <c r="U31">
        <v>0.38926940639269408</v>
      </c>
      <c r="V31">
        <v>1.2176560121765601E-2</v>
      </c>
    </row>
    <row r="32" spans="1:22" x14ac:dyDescent="0.25">
      <c r="A32">
        <v>2018</v>
      </c>
      <c r="B32" t="s">
        <v>80</v>
      </c>
      <c r="C32">
        <v>177</v>
      </c>
      <c r="D32">
        <v>1841</v>
      </c>
      <c r="E32" t="s">
        <v>50</v>
      </c>
      <c r="F32">
        <v>0.14702745934417488</v>
      </c>
      <c r="G32">
        <v>5.2614004960885329E-2</v>
      </c>
      <c r="H32">
        <v>4.3714331008243498E-2</v>
      </c>
      <c r="I32">
        <v>0.238336443615036</v>
      </c>
      <c r="J32" t="s">
        <v>72</v>
      </c>
      <c r="K32">
        <v>17.043623588184957</v>
      </c>
      <c r="L32">
        <v>16.858317238904196</v>
      </c>
      <c r="M32">
        <v>9.5959428509880951</v>
      </c>
      <c r="N32">
        <v>5.1761497325738288</v>
      </c>
      <c r="O32" t="s">
        <v>259</v>
      </c>
      <c r="P32">
        <v>16.858317238904196</v>
      </c>
      <c r="Q32">
        <v>10.165467127635536</v>
      </c>
      <c r="R32">
        <v>9.233079858945672</v>
      </c>
      <c r="S32">
        <v>9.6633249960523226</v>
      </c>
      <c r="T32">
        <v>0.60523278183916895</v>
      </c>
      <c r="U32">
        <v>0.39361292804924969</v>
      </c>
      <c r="V32">
        <v>1.1542901115813775E-3</v>
      </c>
    </row>
    <row r="33" spans="1:22" x14ac:dyDescent="0.25">
      <c r="A33">
        <v>2020</v>
      </c>
      <c r="B33" t="s">
        <v>86</v>
      </c>
      <c r="C33">
        <v>24</v>
      </c>
      <c r="D33">
        <v>1996</v>
      </c>
      <c r="E33" t="s">
        <v>45</v>
      </c>
      <c r="F33">
        <v>-4.2916685099632819E-2</v>
      </c>
      <c r="G33">
        <v>-2.6955322716133549E-2</v>
      </c>
      <c r="H33">
        <v>-0.17005944536441983</v>
      </c>
      <c r="I33">
        <v>3.5194588923788642E-2</v>
      </c>
      <c r="J33" t="s">
        <v>72</v>
      </c>
      <c r="K33">
        <v>12.674365437127417</v>
      </c>
      <c r="L33">
        <v>14.516332710433234</v>
      </c>
      <c r="M33">
        <v>6.1355648910817386</v>
      </c>
      <c r="N33">
        <v>3.1780538303479458</v>
      </c>
      <c r="O33" t="s">
        <v>259</v>
      </c>
      <c r="P33">
        <v>16.660800935330144</v>
      </c>
      <c r="Q33">
        <v>10.16155311388124</v>
      </c>
      <c r="R33">
        <v>9.8833626381110307</v>
      </c>
      <c r="S33">
        <v>8.5241389338028437</v>
      </c>
      <c r="T33">
        <v>0.19448228882833785</v>
      </c>
      <c r="U33">
        <v>0.75715258855585832</v>
      </c>
      <c r="V33">
        <v>4.8365122615803807E-2</v>
      </c>
    </row>
    <row r="34" spans="1:22" x14ac:dyDescent="0.25">
      <c r="A34">
        <v>2017</v>
      </c>
      <c r="B34" t="s">
        <v>78</v>
      </c>
      <c r="C34">
        <v>176</v>
      </c>
      <c r="D34">
        <v>1841</v>
      </c>
      <c r="E34" t="s">
        <v>50</v>
      </c>
      <c r="F34">
        <v>0.1489955093358544</v>
      </c>
      <c r="G34">
        <v>3.7262968742611244E-2</v>
      </c>
      <c r="H34">
        <v>7.5751021389089165E-2</v>
      </c>
      <c r="I34">
        <v>1.1112266603639802</v>
      </c>
      <c r="J34" t="s">
        <v>47</v>
      </c>
      <c r="K34">
        <v>17.543851080959126</v>
      </c>
      <c r="L34">
        <v>18.253302970544013</v>
      </c>
      <c r="M34">
        <v>9.8752938181653462</v>
      </c>
      <c r="N34">
        <v>5.1704839950381514</v>
      </c>
      <c r="O34" t="s">
        <v>260</v>
      </c>
      <c r="P34">
        <v>18.253302970544013</v>
      </c>
      <c r="Q34">
        <v>10.135392609518911</v>
      </c>
      <c r="R34">
        <v>9.1674328709649071</v>
      </c>
      <c r="S34">
        <v>9.6382190749212473</v>
      </c>
      <c r="T34">
        <v>0.60824742268041232</v>
      </c>
      <c r="U34">
        <v>0.37985725614591592</v>
      </c>
      <c r="V34">
        <v>1.1895321173671689E-2</v>
      </c>
    </row>
    <row r="35" spans="1:22" x14ac:dyDescent="0.25">
      <c r="A35">
        <v>2016</v>
      </c>
      <c r="B35" t="s">
        <v>78</v>
      </c>
      <c r="C35">
        <v>175</v>
      </c>
      <c r="D35">
        <v>1841</v>
      </c>
      <c r="E35" t="s">
        <v>50</v>
      </c>
      <c r="F35">
        <v>0.14238622836736561</v>
      </c>
      <c r="G35">
        <v>3.3551978595779568E-2</v>
      </c>
      <c r="H35">
        <v>7.1211045726192385E-2</v>
      </c>
      <c r="I35">
        <v>1.0946341910081494</v>
      </c>
      <c r="J35" t="s">
        <v>47</v>
      </c>
      <c r="K35">
        <v>17.592240620148235</v>
      </c>
      <c r="L35">
        <v>18.344792726919909</v>
      </c>
      <c r="M35">
        <v>9.9404460935216594</v>
      </c>
      <c r="N35">
        <v>5.1647859739235145</v>
      </c>
      <c r="O35" t="s">
        <v>260</v>
      </c>
      <c r="P35">
        <v>18.344792726919909</v>
      </c>
      <c r="Q35">
        <v>10.12942719115234</v>
      </c>
      <c r="R35">
        <v>9.149528232579426</v>
      </c>
      <c r="S35">
        <v>9.6382190749212473</v>
      </c>
      <c r="T35">
        <v>0.61188671719186283</v>
      </c>
      <c r="U35">
        <v>0.37534902273633824</v>
      </c>
      <c r="V35">
        <v>1.2764260071798962E-2</v>
      </c>
    </row>
    <row r="36" spans="1:22" x14ac:dyDescent="0.25">
      <c r="A36">
        <v>2017</v>
      </c>
      <c r="B36" t="s">
        <v>80</v>
      </c>
      <c r="C36">
        <v>176</v>
      </c>
      <c r="D36">
        <v>1841</v>
      </c>
      <c r="E36" t="s">
        <v>50</v>
      </c>
      <c r="F36">
        <v>0.11794871794871795</v>
      </c>
      <c r="G36">
        <v>4.1720713417105794E-2</v>
      </c>
      <c r="H36">
        <v>3.6659097992075153E-2</v>
      </c>
      <c r="I36">
        <v>0.36900157570548631</v>
      </c>
      <c r="J36" t="s">
        <v>72</v>
      </c>
      <c r="K36">
        <v>16.927291029880934</v>
      </c>
      <c r="L36">
        <v>16.797954937191328</v>
      </c>
      <c r="M36">
        <v>9.5321339740567321</v>
      </c>
      <c r="N36">
        <v>5.1704839950381514</v>
      </c>
      <c r="O36" t="s">
        <v>259</v>
      </c>
      <c r="P36">
        <v>16.797954937191328</v>
      </c>
      <c r="Q36">
        <v>10.1241079233059</v>
      </c>
      <c r="R36">
        <v>9.1674328709649071</v>
      </c>
      <c r="S36">
        <v>9.6382190749212473</v>
      </c>
      <c r="T36">
        <v>0.61515017844969322</v>
      </c>
      <c r="U36">
        <v>0.38416810362112525</v>
      </c>
      <c r="V36">
        <v>6.8171792918153746E-4</v>
      </c>
    </row>
    <row r="37" spans="1:22" x14ac:dyDescent="0.25">
      <c r="A37">
        <v>2016</v>
      </c>
      <c r="B37" t="s">
        <v>80</v>
      </c>
      <c r="C37">
        <v>175</v>
      </c>
      <c r="D37">
        <v>1841</v>
      </c>
      <c r="E37" t="s">
        <v>50</v>
      </c>
      <c r="F37">
        <v>0.2022937241159605</v>
      </c>
      <c r="G37">
        <v>5.9036816660468575E-2</v>
      </c>
      <c r="H37">
        <v>4.9692843447979029E-2</v>
      </c>
      <c r="I37">
        <v>0.29372411596049697</v>
      </c>
      <c r="J37" t="s">
        <v>72</v>
      </c>
      <c r="K37">
        <v>17.056421809693088</v>
      </c>
      <c r="L37">
        <v>16.884121476930837</v>
      </c>
      <c r="M37">
        <v>9.5739412759856481</v>
      </c>
      <c r="N37">
        <v>5.1647859739235145</v>
      </c>
      <c r="O37" t="s">
        <v>259</v>
      </c>
      <c r="P37">
        <v>16.884121476930837</v>
      </c>
      <c r="Q37">
        <v>10.117105882625266</v>
      </c>
      <c r="R37">
        <v>9.149528232579426</v>
      </c>
      <c r="S37">
        <v>9.6382190749212473</v>
      </c>
      <c r="T37">
        <v>0.61947260025037354</v>
      </c>
      <c r="U37">
        <v>0.38000242296975328</v>
      </c>
      <c r="V37">
        <v>5.2497677987319794E-4</v>
      </c>
    </row>
    <row r="38" spans="1:22" x14ac:dyDescent="0.25">
      <c r="A38">
        <v>2019</v>
      </c>
      <c r="B38" t="s">
        <v>53</v>
      </c>
      <c r="C38">
        <v>13</v>
      </c>
      <c r="D38">
        <v>2006</v>
      </c>
      <c r="E38" t="s">
        <v>54</v>
      </c>
      <c r="F38">
        <v>0.20399695733351775</v>
      </c>
      <c r="G38">
        <v>0.10102566736870944</v>
      </c>
      <c r="H38">
        <v>0.14481370575818567</v>
      </c>
      <c r="I38">
        <v>0.59632805476799677</v>
      </c>
      <c r="J38" t="s">
        <v>56</v>
      </c>
      <c r="K38">
        <v>15.220184966365593</v>
      </c>
      <c r="L38">
        <v>15.580258477945479</v>
      </c>
      <c r="M38">
        <v>9.3676004981747667</v>
      </c>
      <c r="N38">
        <v>2.5649493574615367</v>
      </c>
      <c r="O38" t="s">
        <v>262</v>
      </c>
      <c r="P38">
        <v>17.870841837397929</v>
      </c>
      <c r="Q38">
        <v>10.000508849362543</v>
      </c>
      <c r="R38">
        <v>9.6697961678996975</v>
      </c>
      <c r="S38">
        <v>8.7202967650288894</v>
      </c>
      <c r="T38">
        <v>0.27797833935018051</v>
      </c>
      <c r="U38">
        <v>0.71841155234657039</v>
      </c>
      <c r="V38">
        <v>3.6101083032490976E-3</v>
      </c>
    </row>
    <row r="39" spans="1:22" x14ac:dyDescent="0.25">
      <c r="A39">
        <v>2019</v>
      </c>
      <c r="B39" t="s">
        <v>88</v>
      </c>
      <c r="C39">
        <v>47</v>
      </c>
      <c r="D39">
        <v>1972</v>
      </c>
      <c r="E39" t="s">
        <v>89</v>
      </c>
      <c r="F39">
        <v>0.26043413792265246</v>
      </c>
      <c r="G39">
        <v>9.0748159880741641E-2</v>
      </c>
      <c r="H39">
        <v>0.1703040803675033</v>
      </c>
      <c r="I39">
        <v>0.60635892948297232</v>
      </c>
      <c r="J39" t="s">
        <v>72</v>
      </c>
      <c r="K39">
        <v>17.957231587143927</v>
      </c>
      <c r="L39">
        <v>18.586728938262031</v>
      </c>
      <c r="M39">
        <v>9.971706791513272</v>
      </c>
      <c r="N39">
        <v>3.8501476017100584</v>
      </c>
      <c r="O39" t="s">
        <v>259</v>
      </c>
      <c r="P39">
        <v>20.763478662408865</v>
      </c>
      <c r="Q39">
        <v>9.9734628985701992</v>
      </c>
      <c r="R39">
        <v>8.4740343226978361</v>
      </c>
      <c r="S39">
        <v>9.4381641140914532</v>
      </c>
      <c r="T39">
        <v>0.5854943273905997</v>
      </c>
      <c r="U39">
        <v>0.22325769854132904</v>
      </c>
      <c r="V39">
        <v>0.19124797406807131</v>
      </c>
    </row>
    <row r="40" spans="1:22" x14ac:dyDescent="0.25">
      <c r="A40">
        <v>2018</v>
      </c>
      <c r="B40" t="s">
        <v>53</v>
      </c>
      <c r="C40">
        <v>12</v>
      </c>
      <c r="D40">
        <v>2006</v>
      </c>
      <c r="E40" t="s">
        <v>54</v>
      </c>
      <c r="F40">
        <v>0.34780341999165859</v>
      </c>
      <c r="G40">
        <v>0.1944957338049795</v>
      </c>
      <c r="H40">
        <v>0.26686756627020108</v>
      </c>
      <c r="I40">
        <v>0.3970874461281802</v>
      </c>
      <c r="J40" t="s">
        <v>56</v>
      </c>
      <c r="K40">
        <v>15.137213063190988</v>
      </c>
      <c r="L40">
        <v>15.453555363407371</v>
      </c>
      <c r="M40">
        <v>9.3543541321150876</v>
      </c>
      <c r="N40">
        <v>2.4849066497880004</v>
      </c>
      <c r="O40" t="s">
        <v>262</v>
      </c>
      <c r="P40">
        <v>17.750605164902741</v>
      </c>
      <c r="Q40">
        <v>9.965899329380429</v>
      </c>
      <c r="R40">
        <v>9.6127219308291174</v>
      </c>
      <c r="S40">
        <v>8.7396219273107683</v>
      </c>
      <c r="T40">
        <v>0.29338269319759369</v>
      </c>
      <c r="U40">
        <v>0.70245256825543723</v>
      </c>
      <c r="V40">
        <v>4.1647385469689956E-3</v>
      </c>
    </row>
    <row r="41" spans="1:22" x14ac:dyDescent="0.25">
      <c r="A41">
        <v>2022</v>
      </c>
      <c r="B41" t="s">
        <v>91</v>
      </c>
      <c r="C41">
        <v>21</v>
      </c>
      <c r="D41">
        <v>2001</v>
      </c>
      <c r="E41" t="s">
        <v>50</v>
      </c>
      <c r="F41">
        <v>0.43501780965744624</v>
      </c>
      <c r="G41">
        <v>0.1131779961415461</v>
      </c>
      <c r="H41">
        <v>0.2531386021079895</v>
      </c>
      <c r="I41">
        <v>0.42424762783212805</v>
      </c>
      <c r="J41" t="s">
        <v>84</v>
      </c>
      <c r="K41">
        <v>14.37589005420026</v>
      </c>
      <c r="L41">
        <v>15.180865460840485</v>
      </c>
      <c r="M41">
        <v>5.8348107370626048</v>
      </c>
      <c r="N41">
        <v>3.044522437723423</v>
      </c>
      <c r="O41" t="s">
        <v>258</v>
      </c>
      <c r="P41">
        <v>15.180865460840485</v>
      </c>
      <c r="Q41">
        <v>9.9213274706644583</v>
      </c>
      <c r="R41">
        <v>9.2183085416253601</v>
      </c>
      <c r="S41">
        <v>9.2143323932457211</v>
      </c>
      <c r="T41">
        <v>0.49312377210216107</v>
      </c>
      <c r="U41">
        <v>0.49508840864440079</v>
      </c>
      <c r="V41">
        <v>1.1787819253438114E-2</v>
      </c>
    </row>
    <row r="42" spans="1:22" x14ac:dyDescent="0.25">
      <c r="A42">
        <v>2016</v>
      </c>
      <c r="B42" t="s">
        <v>104</v>
      </c>
      <c r="C42">
        <v>19</v>
      </c>
      <c r="D42">
        <v>1997</v>
      </c>
      <c r="E42" t="s">
        <v>45</v>
      </c>
      <c r="F42">
        <v>0.1217352810978309</v>
      </c>
      <c r="G42">
        <v>5.1174215638840295E-2</v>
      </c>
      <c r="H42">
        <v>0.36617842876165113</v>
      </c>
      <c r="I42">
        <v>1.1889331562638337</v>
      </c>
      <c r="J42" t="s">
        <v>72</v>
      </c>
      <c r="K42">
        <v>12.836013750186327</v>
      </c>
      <c r="L42">
        <v>14.803898670678812</v>
      </c>
      <c r="M42">
        <v>6.4952655559370083</v>
      </c>
      <c r="N42">
        <v>2.9444389791664403</v>
      </c>
      <c r="O42" t="s">
        <v>259</v>
      </c>
      <c r="P42">
        <v>16.960949191685632</v>
      </c>
      <c r="Q42">
        <v>9.8914149713018595</v>
      </c>
      <c r="R42">
        <v>9.6395220067016627</v>
      </c>
      <c r="S42">
        <v>8.3686931830977933</v>
      </c>
      <c r="T42">
        <v>0.21811740890688258</v>
      </c>
      <c r="U42">
        <v>0.77732793522267207</v>
      </c>
      <c r="V42">
        <v>4.5546558704453437E-3</v>
      </c>
    </row>
    <row r="43" spans="1:22" x14ac:dyDescent="0.25">
      <c r="A43">
        <v>2020</v>
      </c>
      <c r="B43" t="s">
        <v>97</v>
      </c>
      <c r="C43">
        <v>60</v>
      </c>
      <c r="D43">
        <v>1960</v>
      </c>
      <c r="E43" t="s">
        <v>50</v>
      </c>
      <c r="F43">
        <v>0.36080004155121526</v>
      </c>
      <c r="G43">
        <v>0.12036371580747469</v>
      </c>
      <c r="H43">
        <v>8.0614025262142397E-2</v>
      </c>
      <c r="I43">
        <v>0.30248155600268278</v>
      </c>
      <c r="J43" t="s">
        <v>68</v>
      </c>
      <c r="K43">
        <v>15.192732892408934</v>
      </c>
      <c r="L43">
        <v>14.791887413749713</v>
      </c>
      <c r="M43">
        <v>7.461640392208575</v>
      </c>
      <c r="N43">
        <v>4.0943445622221004</v>
      </c>
      <c r="O43" t="s">
        <v>261</v>
      </c>
      <c r="P43">
        <v>14.791887413749713</v>
      </c>
      <c r="Q43">
        <v>9.8574436140347217</v>
      </c>
      <c r="R43">
        <v>9.5874060055626487</v>
      </c>
      <c r="S43">
        <v>7.9759083601655378</v>
      </c>
      <c r="T43">
        <v>0.15235602094240838</v>
      </c>
      <c r="U43">
        <v>0.76335078534031409</v>
      </c>
      <c r="V43">
        <v>8.429319371727749E-2</v>
      </c>
    </row>
    <row r="44" spans="1:22" x14ac:dyDescent="0.25">
      <c r="A44">
        <v>2019</v>
      </c>
      <c r="B44" t="s">
        <v>100</v>
      </c>
      <c r="C44">
        <v>115</v>
      </c>
      <c r="D44">
        <v>1904</v>
      </c>
      <c r="E44" t="s">
        <v>50</v>
      </c>
      <c r="F44">
        <v>0.10726509023024269</v>
      </c>
      <c r="G44">
        <v>4.7545166183974627E-2</v>
      </c>
      <c r="H44">
        <v>6.1988672120830708E-2</v>
      </c>
      <c r="I44">
        <v>0.64872433105164906</v>
      </c>
      <c r="J44" t="s">
        <v>102</v>
      </c>
      <c r="K44">
        <v>16.917672775134111</v>
      </c>
      <c r="L44">
        <v>17.182944309473619</v>
      </c>
      <c r="M44">
        <v>8.7593547485662082</v>
      </c>
      <c r="N44">
        <v>4.7449321283632502</v>
      </c>
      <c r="O44" t="s">
        <v>260</v>
      </c>
      <c r="P44">
        <v>17.182944309473619</v>
      </c>
      <c r="Q44">
        <v>9.856919916719793</v>
      </c>
      <c r="R44">
        <v>9.4587617304746612</v>
      </c>
      <c r="S44">
        <v>8.596004371840527</v>
      </c>
      <c r="T44">
        <v>0.28339444735463593</v>
      </c>
      <c r="U44">
        <v>0.67155578837087482</v>
      </c>
      <c r="V44">
        <v>4.5049764274489264E-2</v>
      </c>
    </row>
    <row r="45" spans="1:22" x14ac:dyDescent="0.25">
      <c r="A45">
        <v>2018</v>
      </c>
      <c r="B45" t="s">
        <v>112</v>
      </c>
      <c r="C45">
        <v>22</v>
      </c>
      <c r="D45">
        <v>1996</v>
      </c>
      <c r="E45" t="s">
        <v>45</v>
      </c>
      <c r="F45">
        <v>-0.61855670103092786</v>
      </c>
      <c r="G45">
        <v>-0.18471872376154491</v>
      </c>
      <c r="H45">
        <v>-0.29837251356238698</v>
      </c>
      <c r="I45">
        <v>1.0178069353327084</v>
      </c>
      <c r="J45" t="s">
        <v>68</v>
      </c>
      <c r="K45">
        <v>12.306822548630317</v>
      </c>
      <c r="L45">
        <v>12.786331044011501</v>
      </c>
      <c r="M45">
        <v>6.0088131854425946</v>
      </c>
      <c r="N45">
        <v>3.0910424533583161</v>
      </c>
      <c r="O45" t="s">
        <v>261</v>
      </c>
      <c r="P45">
        <v>14.948630557556422</v>
      </c>
      <c r="Q45">
        <v>9.542800370323496</v>
      </c>
      <c r="R45">
        <v>8.6842096707569478</v>
      </c>
      <c r="S45">
        <v>8.7735428505077344</v>
      </c>
      <c r="T45">
        <v>0.46335697399527181</v>
      </c>
      <c r="U45">
        <v>0.42375886524822692</v>
      </c>
      <c r="V45">
        <v>0.11288416075650116</v>
      </c>
    </row>
    <row r="46" spans="1:22" x14ac:dyDescent="0.25">
      <c r="A46">
        <v>2019</v>
      </c>
      <c r="B46" t="s">
        <v>86</v>
      </c>
      <c r="C46">
        <v>23</v>
      </c>
      <c r="D46">
        <v>1996</v>
      </c>
      <c r="E46" t="s">
        <v>45</v>
      </c>
      <c r="F46">
        <v>0.11361084012803628</v>
      </c>
      <c r="G46">
        <v>8.0013613444689005E-2</v>
      </c>
      <c r="H46">
        <v>0.29989412749099231</v>
      </c>
      <c r="I46">
        <v>1.4489472199724159E-2</v>
      </c>
      <c r="J46" t="s">
        <v>72</v>
      </c>
      <c r="K46">
        <v>13.28040931798617</v>
      </c>
      <c r="L46">
        <v>14.601642033736647</v>
      </c>
      <c r="M46">
        <v>6.5012896705403893</v>
      </c>
      <c r="N46">
        <v>3.1354942159291497</v>
      </c>
      <c r="O46" t="s">
        <v>259</v>
      </c>
      <c r="P46">
        <v>16.778391757883483</v>
      </c>
      <c r="Q46">
        <v>9.8387731599340782</v>
      </c>
      <c r="R46">
        <v>9.4688309124844263</v>
      </c>
      <c r="S46">
        <v>8.486658475926232</v>
      </c>
      <c r="T46">
        <v>0.25869262865090403</v>
      </c>
      <c r="U46">
        <v>0.69077422345850725</v>
      </c>
      <c r="V46">
        <v>5.0533147890588777E-2</v>
      </c>
    </row>
    <row r="47" spans="1:22" x14ac:dyDescent="0.25">
      <c r="A47">
        <v>2021</v>
      </c>
      <c r="B47" t="s">
        <v>86</v>
      </c>
      <c r="C47">
        <v>25</v>
      </c>
      <c r="D47">
        <v>1996</v>
      </c>
      <c r="E47" t="s">
        <v>45</v>
      </c>
      <c r="F47">
        <v>0.19134609780917838</v>
      </c>
      <c r="G47">
        <v>0.1309433455207209</v>
      </c>
      <c r="H47">
        <v>0.41145079228593628</v>
      </c>
      <c r="I47">
        <v>2.9607248046551033E-2</v>
      </c>
      <c r="J47" t="s">
        <v>72</v>
      </c>
      <c r="K47">
        <v>13.159059753251311</v>
      </c>
      <c r="L47">
        <v>14.303984432180906</v>
      </c>
      <c r="M47">
        <v>6.1548580940164177</v>
      </c>
      <c r="N47">
        <v>3.2188758248682006</v>
      </c>
      <c r="O47" t="s">
        <v>259</v>
      </c>
      <c r="P47">
        <v>16.482852669176907</v>
      </c>
      <c r="Q47">
        <v>9.8320069910985382</v>
      </c>
      <c r="R47">
        <v>9.468298791099226</v>
      </c>
      <c r="S47">
        <v>8.4211117142385525</v>
      </c>
      <c r="T47">
        <v>0.24392480513525908</v>
      </c>
      <c r="U47">
        <v>0.69509399358092627</v>
      </c>
      <c r="V47">
        <v>6.0981201283814769E-2</v>
      </c>
    </row>
    <row r="48" spans="1:22" x14ac:dyDescent="0.25">
      <c r="A48">
        <v>2017</v>
      </c>
      <c r="B48" t="s">
        <v>53</v>
      </c>
      <c r="C48">
        <v>11</v>
      </c>
      <c r="D48">
        <v>2006</v>
      </c>
      <c r="E48" t="s">
        <v>54</v>
      </c>
      <c r="F48">
        <v>0.28791807103966816</v>
      </c>
      <c r="G48">
        <v>0.15386924693439252</v>
      </c>
      <c r="H48">
        <v>0.18375113758583603</v>
      </c>
      <c r="I48">
        <v>0.33415435139573069</v>
      </c>
      <c r="J48" t="s">
        <v>56</v>
      </c>
      <c r="K48">
        <v>15.103668248515659</v>
      </c>
      <c r="L48">
        <v>15.281147381643308</v>
      </c>
      <c r="M48">
        <v>9.2641654586710906</v>
      </c>
      <c r="N48">
        <v>2.3978952727983707</v>
      </c>
      <c r="O48" t="s">
        <v>262</v>
      </c>
      <c r="P48">
        <v>17.568720354516849</v>
      </c>
      <c r="Q48">
        <v>9.819126632706924</v>
      </c>
      <c r="R48">
        <v>9.4743152233673502</v>
      </c>
      <c r="S48">
        <v>8.5400694236788688</v>
      </c>
      <c r="T48">
        <v>0.27829955511616411</v>
      </c>
      <c r="U48">
        <v>0.7083539298072169</v>
      </c>
      <c r="V48">
        <v>1.3346515076618881E-2</v>
      </c>
    </row>
    <row r="49" spans="1:22" x14ac:dyDescent="0.25">
      <c r="A49">
        <v>2020</v>
      </c>
      <c r="B49" t="s">
        <v>100</v>
      </c>
      <c r="C49">
        <v>116</v>
      </c>
      <c r="D49">
        <v>1904</v>
      </c>
      <c r="E49" t="s">
        <v>50</v>
      </c>
      <c r="F49">
        <v>7.7825670498084296E-2</v>
      </c>
      <c r="G49">
        <v>3.1565656565656568E-2</v>
      </c>
      <c r="H49">
        <v>4.0582726326742979E-2</v>
      </c>
      <c r="I49">
        <v>0.57383461047254147</v>
      </c>
      <c r="J49" t="s">
        <v>102</v>
      </c>
      <c r="K49">
        <v>16.99460551282063</v>
      </c>
      <c r="L49">
        <v>17.245878316926209</v>
      </c>
      <c r="M49">
        <v>8.8328794602776153</v>
      </c>
      <c r="N49">
        <v>4.7535901911063645</v>
      </c>
      <c r="O49" t="s">
        <v>260</v>
      </c>
      <c r="P49">
        <v>17.245878316926209</v>
      </c>
      <c r="Q49">
        <v>9.8075271613902171</v>
      </c>
      <c r="R49">
        <v>7.7579062083517467</v>
      </c>
      <c r="S49">
        <v>8.6945022063866482</v>
      </c>
      <c r="T49">
        <v>0.32856356631810679</v>
      </c>
      <c r="U49">
        <v>0.12878370941111722</v>
      </c>
      <c r="V49">
        <v>0.54265272427077604</v>
      </c>
    </row>
    <row r="50" spans="1:22" x14ac:dyDescent="0.25">
      <c r="A50">
        <v>2022</v>
      </c>
      <c r="B50" t="s">
        <v>88</v>
      </c>
      <c r="C50">
        <v>50</v>
      </c>
      <c r="D50">
        <v>1972</v>
      </c>
      <c r="E50" t="s">
        <v>89</v>
      </c>
      <c r="F50">
        <v>1.3564866266577758</v>
      </c>
      <c r="G50">
        <v>0.46344473202928727</v>
      </c>
      <c r="H50">
        <v>0.49149016133795065</v>
      </c>
      <c r="I50">
        <v>0.49177595021115805</v>
      </c>
      <c r="J50" t="s">
        <v>72</v>
      </c>
      <c r="K50">
        <v>18.819483709186979</v>
      </c>
      <c r="L50">
        <v>18.878238493551709</v>
      </c>
      <c r="M50">
        <v>9.9958844018020958</v>
      </c>
      <c r="N50">
        <v>3.912023005428146</v>
      </c>
      <c r="O50" t="s">
        <v>259</v>
      </c>
      <c r="P50">
        <v>21.171439695235414</v>
      </c>
      <c r="Q50">
        <v>9.8073858635710565</v>
      </c>
      <c r="R50">
        <v>8.6650290259400897</v>
      </c>
      <c r="S50">
        <v>9.4014342558181703</v>
      </c>
      <c r="T50">
        <v>0.66634241245136194</v>
      </c>
      <c r="U50">
        <v>0.31906614785992221</v>
      </c>
      <c r="V50">
        <v>1.4591439688715954E-2</v>
      </c>
    </row>
    <row r="51" spans="1:22" x14ac:dyDescent="0.25">
      <c r="A51">
        <v>2016</v>
      </c>
      <c r="B51" t="s">
        <v>106</v>
      </c>
      <c r="C51">
        <v>111</v>
      </c>
      <c r="D51">
        <v>1905</v>
      </c>
      <c r="E51" t="s">
        <v>50</v>
      </c>
      <c r="F51">
        <v>6.9103606573389001E-2</v>
      </c>
      <c r="G51">
        <v>4.3274487166744396E-2</v>
      </c>
      <c r="H51">
        <v>6.9063975693385238E-2</v>
      </c>
      <c r="I51">
        <v>4.1474373061802551E-2</v>
      </c>
      <c r="J51" t="s">
        <v>102</v>
      </c>
      <c r="K51">
        <v>18.221656470171681</v>
      </c>
      <c r="L51">
        <v>18.689126478735723</v>
      </c>
      <c r="M51">
        <v>9.4658349401747195</v>
      </c>
      <c r="N51">
        <v>4.7095302013123339</v>
      </c>
      <c r="O51" t="s">
        <v>260</v>
      </c>
      <c r="P51">
        <v>18.689126478735723</v>
      </c>
      <c r="Q51">
        <v>9.7947881356127873</v>
      </c>
      <c r="R51">
        <v>8.2506200821746916</v>
      </c>
      <c r="S51">
        <v>8.7011800275292526</v>
      </c>
      <c r="T51">
        <v>0.3350055741360089</v>
      </c>
      <c r="U51">
        <v>0.21348940914158304</v>
      </c>
      <c r="V51">
        <v>0.451505016722408</v>
      </c>
    </row>
    <row r="52" spans="1:22" x14ac:dyDescent="0.25">
      <c r="A52">
        <v>2022</v>
      </c>
      <c r="B52" t="s">
        <v>108</v>
      </c>
      <c r="C52">
        <v>183</v>
      </c>
      <c r="D52">
        <v>1839</v>
      </c>
      <c r="E52" t="s">
        <v>50</v>
      </c>
      <c r="F52">
        <v>4.4455317513018559E-2</v>
      </c>
      <c r="G52">
        <v>2.9102223849180927E-2</v>
      </c>
      <c r="H52">
        <v>8.3289680460974333E-2</v>
      </c>
      <c r="I52">
        <v>0.22315031628979834</v>
      </c>
      <c r="J52" t="s">
        <v>110</v>
      </c>
      <c r="K52">
        <v>16.541531644387721</v>
      </c>
      <c r="L52">
        <v>17.593041709672772</v>
      </c>
      <c r="M52">
        <v>8.725994381014571</v>
      </c>
      <c r="N52">
        <v>5.2094861528414214</v>
      </c>
      <c r="O52" t="s">
        <v>258</v>
      </c>
      <c r="P52">
        <v>17.593041709672772</v>
      </c>
      <c r="Q52">
        <v>9.7497534525940868</v>
      </c>
      <c r="R52">
        <v>9.1345386585599009</v>
      </c>
      <c r="S52">
        <v>8.4969904840987187</v>
      </c>
      <c r="T52">
        <v>0.2857142857142857</v>
      </c>
      <c r="U52">
        <v>0.54052478134110782</v>
      </c>
      <c r="V52">
        <v>0.17376093294460643</v>
      </c>
    </row>
    <row r="53" spans="1:22" x14ac:dyDescent="0.25">
      <c r="A53">
        <v>2019</v>
      </c>
      <c r="B53" t="s">
        <v>70</v>
      </c>
      <c r="C53">
        <v>48</v>
      </c>
      <c r="D53">
        <v>1971</v>
      </c>
      <c r="E53" t="s">
        <v>45</v>
      </c>
      <c r="F53">
        <v>0.57118371674089841</v>
      </c>
      <c r="G53">
        <v>0.1106035551779511</v>
      </c>
      <c r="H53">
        <v>0.4050496800070208</v>
      </c>
      <c r="I53">
        <v>1.3780540086205986</v>
      </c>
      <c r="J53" t="s">
        <v>72</v>
      </c>
      <c r="K53">
        <v>15.021082183494158</v>
      </c>
      <c r="L53">
        <v>16.319139676724038</v>
      </c>
      <c r="M53">
        <v>7.4401466806626884</v>
      </c>
      <c r="N53">
        <v>3.8712010109078911</v>
      </c>
      <c r="O53" t="s">
        <v>259</v>
      </c>
      <c r="P53">
        <v>18.495889400870873</v>
      </c>
      <c r="Q53">
        <v>9.7496100195675357</v>
      </c>
      <c r="R53">
        <v>9.2414839081545885</v>
      </c>
      <c r="S53">
        <v>8.8254322095357249</v>
      </c>
      <c r="T53">
        <v>0.39685757729346172</v>
      </c>
      <c r="U53">
        <v>0.60162189559047141</v>
      </c>
      <c r="V53">
        <v>1.5205271160669033E-3</v>
      </c>
    </row>
    <row r="54" spans="1:22" x14ac:dyDescent="0.25">
      <c r="A54">
        <v>2022</v>
      </c>
      <c r="B54" t="s">
        <v>112</v>
      </c>
      <c r="C54">
        <v>26</v>
      </c>
      <c r="D54">
        <v>1996</v>
      </c>
      <c r="E54" t="s">
        <v>45</v>
      </c>
      <c r="F54">
        <v>-0.95198675496688745</v>
      </c>
      <c r="G54">
        <v>-0.17974366989684279</v>
      </c>
      <c r="H54">
        <v>-0.38903924221921515</v>
      </c>
      <c r="I54">
        <v>1.1589403973509933</v>
      </c>
      <c r="J54" t="s">
        <v>68</v>
      </c>
      <c r="K54">
        <v>11.903615287496239</v>
      </c>
      <c r="L54">
        <v>12.675763725937609</v>
      </c>
      <c r="M54">
        <v>5.8861040314501558</v>
      </c>
      <c r="N54">
        <v>3.2580965380214821</v>
      </c>
      <c r="O54" t="s">
        <v>261</v>
      </c>
      <c r="P54">
        <v>14.968964927621315</v>
      </c>
      <c r="Q54">
        <v>9.7231250754916712</v>
      </c>
      <c r="R54">
        <v>8.961204105491877</v>
      </c>
      <c r="S54">
        <v>8.839030283418003</v>
      </c>
      <c r="T54">
        <v>0.41308793456032716</v>
      </c>
      <c r="U54">
        <v>0.46676891615541921</v>
      </c>
      <c r="V54">
        <v>0.12014314928425358</v>
      </c>
    </row>
    <row r="55" spans="1:22" x14ac:dyDescent="0.25">
      <c r="A55">
        <v>2021</v>
      </c>
      <c r="B55" t="s">
        <v>53</v>
      </c>
      <c r="C55">
        <v>15</v>
      </c>
      <c r="D55">
        <v>2006</v>
      </c>
      <c r="E55" t="s">
        <v>54</v>
      </c>
      <c r="F55">
        <v>0.18606583573026528</v>
      </c>
      <c r="G55">
        <v>9.3010623851745355E-2</v>
      </c>
      <c r="H55">
        <v>0.13975371468350178</v>
      </c>
      <c r="I55">
        <v>0.54157877916267172</v>
      </c>
      <c r="J55" t="s">
        <v>56</v>
      </c>
      <c r="K55">
        <v>15.242442896674342</v>
      </c>
      <c r="L55">
        <v>15.649610867681854</v>
      </c>
      <c r="M55">
        <v>9.2576055644432973</v>
      </c>
      <c r="N55">
        <v>2.7080502011022101</v>
      </c>
      <c r="O55" t="s">
        <v>262</v>
      </c>
      <c r="P55">
        <v>17.951075333007196</v>
      </c>
      <c r="Q55">
        <v>9.697890101632094</v>
      </c>
      <c r="R55">
        <v>9.1945631739572242</v>
      </c>
      <c r="S55">
        <v>8.7587598777881155</v>
      </c>
      <c r="T55">
        <v>0.39096774193548389</v>
      </c>
      <c r="U55">
        <v>0.60451612903225815</v>
      </c>
      <c r="V55">
        <v>4.5161290322580649E-3</v>
      </c>
    </row>
    <row r="56" spans="1:22" x14ac:dyDescent="0.25">
      <c r="A56">
        <v>2022</v>
      </c>
      <c r="B56" t="s">
        <v>53</v>
      </c>
      <c r="C56">
        <v>16</v>
      </c>
      <c r="D56">
        <v>2006</v>
      </c>
      <c r="E56" t="s">
        <v>54</v>
      </c>
      <c r="F56">
        <v>0.29870277975766218</v>
      </c>
      <c r="G56">
        <v>0.13911276937580497</v>
      </c>
      <c r="H56">
        <v>0.21349825769771566</v>
      </c>
      <c r="I56">
        <v>0.57454027084818249</v>
      </c>
      <c r="J56" t="s">
        <v>56</v>
      </c>
      <c r="K56">
        <v>15.406234450354249</v>
      </c>
      <c r="L56">
        <v>15.834578227637314</v>
      </c>
      <c r="M56">
        <v>9.2477324911932453</v>
      </c>
      <c r="N56">
        <v>2.7725887222397811</v>
      </c>
      <c r="O56" t="s">
        <v>262</v>
      </c>
      <c r="P56">
        <v>18.190912596625552</v>
      </c>
      <c r="Q56">
        <v>9.6866953883919162</v>
      </c>
      <c r="R56">
        <v>9.1355732041391811</v>
      </c>
      <c r="S56">
        <v>8.8250267714748549</v>
      </c>
      <c r="T56">
        <v>0.4224565756823821</v>
      </c>
      <c r="U56">
        <v>0.57630272952853601</v>
      </c>
      <c r="V56">
        <v>1.2406947890818859E-3</v>
      </c>
    </row>
    <row r="57" spans="1:22" x14ac:dyDescent="0.25">
      <c r="A57">
        <v>2021</v>
      </c>
      <c r="B57" t="s">
        <v>118</v>
      </c>
      <c r="C57">
        <v>6</v>
      </c>
      <c r="D57">
        <v>2015</v>
      </c>
      <c r="E57" t="s">
        <v>119</v>
      </c>
      <c r="F57">
        <v>3.6266050968646206E-2</v>
      </c>
      <c r="G57">
        <v>1.0664449900438843E-2</v>
      </c>
      <c r="H57">
        <v>7.0675235225385893E-2</v>
      </c>
      <c r="I57">
        <v>2.2175568604660336</v>
      </c>
      <c r="J57" t="s">
        <v>84</v>
      </c>
      <c r="K57">
        <v>12.181431531613724</v>
      </c>
      <c r="L57">
        <v>14.072610992756665</v>
      </c>
      <c r="M57">
        <v>7.1252830915107115</v>
      </c>
      <c r="N57">
        <v>1.791759469228055</v>
      </c>
      <c r="O57" t="s">
        <v>258</v>
      </c>
      <c r="P57">
        <v>16.374075458082007</v>
      </c>
      <c r="Q57">
        <v>9.6743903257161961</v>
      </c>
      <c r="R57">
        <v>8.4939172973061581</v>
      </c>
      <c r="S57">
        <v>9.2950023145382303</v>
      </c>
      <c r="T57">
        <v>0.68428005284015847</v>
      </c>
      <c r="U57">
        <v>0.30713342140026423</v>
      </c>
      <c r="V57">
        <v>8.5865257595772789E-3</v>
      </c>
    </row>
    <row r="58" spans="1:22" x14ac:dyDescent="0.25">
      <c r="A58">
        <v>2019</v>
      </c>
      <c r="B58" t="s">
        <v>115</v>
      </c>
      <c r="C58">
        <v>164</v>
      </c>
      <c r="D58">
        <v>1855</v>
      </c>
      <c r="E58" t="s">
        <v>50</v>
      </c>
      <c r="F58">
        <v>0.68473747832028176</v>
      </c>
      <c r="G58">
        <v>0.1046890505787488</v>
      </c>
      <c r="H58">
        <v>0.22924181373497793</v>
      </c>
      <c r="I58">
        <v>3.0480107216061385</v>
      </c>
      <c r="J58" t="s">
        <v>110</v>
      </c>
      <c r="K58">
        <v>18.548774881459842</v>
      </c>
      <c r="L58">
        <v>19.332557749651968</v>
      </c>
      <c r="M58">
        <v>9.9034875525361272</v>
      </c>
      <c r="N58">
        <v>5.0998664278241987</v>
      </c>
      <c r="O58" t="s">
        <v>258</v>
      </c>
      <c r="P58">
        <v>19.332557749651968</v>
      </c>
      <c r="Q58">
        <v>9.6556670135094773</v>
      </c>
      <c r="R58">
        <v>8.4206822910353942</v>
      </c>
      <c r="S58">
        <v>8.8038747635344343</v>
      </c>
      <c r="T58">
        <v>0.42664958360025623</v>
      </c>
      <c r="U58">
        <v>0.29083920563741189</v>
      </c>
      <c r="V58">
        <v>0.28251121076233182</v>
      </c>
    </row>
    <row r="59" spans="1:22" x14ac:dyDescent="0.25">
      <c r="A59">
        <v>2020</v>
      </c>
      <c r="B59" t="s">
        <v>88</v>
      </c>
      <c r="C59">
        <v>48</v>
      </c>
      <c r="D59">
        <v>1972</v>
      </c>
      <c r="E59" t="s">
        <v>89</v>
      </c>
      <c r="F59">
        <v>5.1191214241431228E-2</v>
      </c>
      <c r="G59">
        <v>1.4216377529269013E-2</v>
      </c>
      <c r="H59">
        <v>3.7899154153825977E-2</v>
      </c>
      <c r="I59">
        <v>0.95468367136067078</v>
      </c>
      <c r="J59" t="s">
        <v>72</v>
      </c>
      <c r="K59">
        <v>17.638767921306432</v>
      </c>
      <c r="L59">
        <v>18.619302068159772</v>
      </c>
      <c r="M59">
        <v>9.9638768525489123</v>
      </c>
      <c r="N59">
        <v>3.8712010109078911</v>
      </c>
      <c r="O59" t="s">
        <v>259</v>
      </c>
      <c r="P59">
        <v>20.76377029305668</v>
      </c>
      <c r="Q59">
        <v>9.648112812333931</v>
      </c>
      <c r="R59">
        <v>7.818656795084947</v>
      </c>
      <c r="S59">
        <v>9.418832083403796</v>
      </c>
      <c r="T59">
        <v>0.79510529311326117</v>
      </c>
      <c r="U59">
        <v>0.16050085372794534</v>
      </c>
      <c r="V59">
        <v>4.4393853158793399E-2</v>
      </c>
    </row>
    <row r="60" spans="1:22" x14ac:dyDescent="0.25">
      <c r="A60">
        <v>2022</v>
      </c>
      <c r="B60" t="s">
        <v>70</v>
      </c>
      <c r="C60">
        <v>51</v>
      </c>
      <c r="D60">
        <v>1971</v>
      </c>
      <c r="E60" t="s">
        <v>45</v>
      </c>
      <c r="F60">
        <v>0.79451355726563322</v>
      </c>
      <c r="G60">
        <v>0.26286885232808455</v>
      </c>
      <c r="H60">
        <v>0.76563916359120854</v>
      </c>
      <c r="I60">
        <v>0.43269011497560333</v>
      </c>
      <c r="J60" t="s">
        <v>72</v>
      </c>
      <c r="K60">
        <v>16.372441856532188</v>
      </c>
      <c r="L60">
        <v>17.441497602022746</v>
      </c>
      <c r="M60">
        <v>7.8087293067443992</v>
      </c>
      <c r="N60">
        <v>3.9318256327243257</v>
      </c>
      <c r="O60" t="s">
        <v>259</v>
      </c>
      <c r="P60">
        <v>19.734698803706451</v>
      </c>
      <c r="Q60">
        <v>9.6289478068034988</v>
      </c>
      <c r="R60">
        <v>8.657377879204569</v>
      </c>
      <c r="S60">
        <v>9.0129769758098384</v>
      </c>
      <c r="T60">
        <v>0.54011627906976745</v>
      </c>
      <c r="U60">
        <v>0.37848837209302327</v>
      </c>
      <c r="V60">
        <v>8.1395348837209294E-2</v>
      </c>
    </row>
    <row r="61" spans="1:22" x14ac:dyDescent="0.25">
      <c r="A61">
        <v>2019</v>
      </c>
      <c r="B61" t="s">
        <v>106</v>
      </c>
      <c r="C61">
        <v>114</v>
      </c>
      <c r="D61">
        <v>1905</v>
      </c>
      <c r="E61" t="s">
        <v>50</v>
      </c>
      <c r="F61">
        <v>0.24158983148386773</v>
      </c>
      <c r="G61">
        <v>0.11746278915578372</v>
      </c>
      <c r="H61">
        <v>0.12894114819117825</v>
      </c>
      <c r="I61">
        <v>0.23592258516507575</v>
      </c>
      <c r="J61" t="s">
        <v>102</v>
      </c>
      <c r="K61">
        <v>18.824584633993574</v>
      </c>
      <c r="L61">
        <v>18.917819123292915</v>
      </c>
      <c r="M61">
        <v>10.499848464408382</v>
      </c>
      <c r="N61">
        <v>4.7361984483944957</v>
      </c>
      <c r="O61" t="s">
        <v>260</v>
      </c>
      <c r="P61">
        <v>18.917819123292915</v>
      </c>
      <c r="Q61">
        <v>9.6231120552667857</v>
      </c>
      <c r="R61">
        <v>7.736307096548285</v>
      </c>
      <c r="S61">
        <v>8.8113542299657279</v>
      </c>
      <c r="T61">
        <v>0.4440767703507611</v>
      </c>
      <c r="U61">
        <v>0.15155526141628062</v>
      </c>
      <c r="V61">
        <v>0.40436796823295829</v>
      </c>
    </row>
    <row r="62" spans="1:22" x14ac:dyDescent="0.25">
      <c r="A62">
        <v>2022</v>
      </c>
      <c r="B62" t="s">
        <v>115</v>
      </c>
      <c r="C62">
        <v>167</v>
      </c>
      <c r="D62">
        <v>1855</v>
      </c>
      <c r="E62" t="s">
        <v>50</v>
      </c>
      <c r="F62">
        <v>0.31721511830925025</v>
      </c>
      <c r="G62">
        <v>7.9737010395027771E-2</v>
      </c>
      <c r="H62">
        <v>0.19278849554839167</v>
      </c>
      <c r="I62">
        <v>1.781556061790186</v>
      </c>
      <c r="J62" t="s">
        <v>110</v>
      </c>
      <c r="K62">
        <v>18.410155547895855</v>
      </c>
      <c r="L62">
        <v>19.293015408560287</v>
      </c>
      <c r="M62">
        <v>9.5468126085973957</v>
      </c>
      <c r="N62">
        <v>5.1179938124167554</v>
      </c>
      <c r="O62" t="s">
        <v>258</v>
      </c>
      <c r="P62">
        <v>19.293015408560287</v>
      </c>
      <c r="Q62">
        <v>9.6231120552667857</v>
      </c>
      <c r="R62">
        <v>8.3428398042714598</v>
      </c>
      <c r="S62">
        <v>8.8565184970198576</v>
      </c>
      <c r="T62">
        <v>0.46459298477829253</v>
      </c>
      <c r="U62">
        <v>0.27796161482461945</v>
      </c>
      <c r="V62">
        <v>0.25744540039708802</v>
      </c>
    </row>
    <row r="63" spans="1:22" x14ac:dyDescent="0.25">
      <c r="A63">
        <v>2022</v>
      </c>
      <c r="B63" t="s">
        <v>82</v>
      </c>
      <c r="C63">
        <v>19</v>
      </c>
      <c r="D63">
        <v>2003</v>
      </c>
      <c r="E63" t="s">
        <v>50</v>
      </c>
      <c r="F63">
        <v>0.27650730863129269</v>
      </c>
      <c r="G63">
        <v>2.2116955374608636E-2</v>
      </c>
      <c r="H63">
        <v>0.73198416999867055</v>
      </c>
      <c r="I63">
        <v>1.572205568775302</v>
      </c>
      <c r="J63" t="s">
        <v>84</v>
      </c>
      <c r="K63">
        <v>18.398322654241696</v>
      </c>
      <c r="L63">
        <v>21.897737016396146</v>
      </c>
      <c r="M63">
        <v>9.2448384123837499</v>
      </c>
      <c r="N63">
        <v>2.9444389791664403</v>
      </c>
      <c r="O63" t="s">
        <v>258</v>
      </c>
      <c r="P63">
        <v>21.897737016396146</v>
      </c>
      <c r="Q63">
        <v>9.6138034774136738</v>
      </c>
      <c r="R63">
        <v>8.6305218767232414</v>
      </c>
      <c r="S63">
        <v>9.0240107937846901</v>
      </c>
      <c r="T63">
        <v>0.55444221776887104</v>
      </c>
      <c r="U63">
        <v>0.37408149632598531</v>
      </c>
      <c r="V63">
        <v>7.1476285905143627E-2</v>
      </c>
    </row>
    <row r="64" spans="1:22" x14ac:dyDescent="0.25">
      <c r="A64">
        <v>2016</v>
      </c>
      <c r="B64" t="s">
        <v>249</v>
      </c>
      <c r="C64">
        <v>8</v>
      </c>
      <c r="D64">
        <v>2008</v>
      </c>
      <c r="E64" t="s">
        <v>50</v>
      </c>
      <c r="F64">
        <v>-8.7634781434682008E-2</v>
      </c>
      <c r="G64">
        <v>-4.7824776449311768E-2</v>
      </c>
      <c r="H64">
        <v>-4.3603985428696188E-2</v>
      </c>
      <c r="I64">
        <v>0.39415399910401411</v>
      </c>
      <c r="J64" t="s">
        <v>72</v>
      </c>
      <c r="K64">
        <v>12.699221959783214</v>
      </c>
      <c r="L64">
        <v>12.60682667390822</v>
      </c>
      <c r="M64">
        <v>4.4773368144782069</v>
      </c>
      <c r="N64">
        <v>2.0794415416798357</v>
      </c>
      <c r="O64" t="s">
        <v>259</v>
      </c>
      <c r="P64">
        <v>12.60682667390822</v>
      </c>
      <c r="Q64">
        <v>9.6095753195419693</v>
      </c>
      <c r="R64">
        <v>7.7472127407570968</v>
      </c>
      <c r="S64">
        <v>8.842000932986803</v>
      </c>
      <c r="T64">
        <v>0.46413752222880855</v>
      </c>
      <c r="U64">
        <v>0.15530527563722585</v>
      </c>
      <c r="V64">
        <v>0.38055720213396566</v>
      </c>
    </row>
    <row r="65" spans="1:22" x14ac:dyDescent="0.25">
      <c r="A65">
        <v>2021</v>
      </c>
      <c r="B65" t="s">
        <v>115</v>
      </c>
      <c r="C65">
        <v>166</v>
      </c>
      <c r="D65">
        <v>1855</v>
      </c>
      <c r="E65" t="s">
        <v>50</v>
      </c>
      <c r="F65">
        <v>0.88586749828858291</v>
      </c>
      <c r="G65">
        <v>0.10318508018073891</v>
      </c>
      <c r="H65">
        <v>0.21129162471312851</v>
      </c>
      <c r="I65">
        <v>4.4083060774321137</v>
      </c>
      <c r="J65" t="s">
        <v>110</v>
      </c>
      <c r="K65">
        <v>18.518179436306042</v>
      </c>
      <c r="L65">
        <v>19.234894452491755</v>
      </c>
      <c r="M65">
        <v>9.6803440012219184</v>
      </c>
      <c r="N65">
        <v>5.1119877883565437</v>
      </c>
      <c r="O65" t="s">
        <v>258</v>
      </c>
      <c r="P65">
        <v>19.234894452491755</v>
      </c>
      <c r="Q65">
        <v>9.6050815167213717</v>
      </c>
      <c r="R65">
        <v>8.3308636132247447</v>
      </c>
      <c r="S65">
        <v>8.8143304226387738</v>
      </c>
      <c r="T65">
        <v>0.45350404312668463</v>
      </c>
      <c r="U65">
        <v>0.27964959568733155</v>
      </c>
      <c r="V65">
        <v>0.26684636118598382</v>
      </c>
    </row>
    <row r="66" spans="1:22" x14ac:dyDescent="0.25">
      <c r="A66">
        <v>2018</v>
      </c>
      <c r="B66" t="s">
        <v>100</v>
      </c>
      <c r="C66">
        <v>114</v>
      </c>
      <c r="D66">
        <v>1904</v>
      </c>
      <c r="E66" t="s">
        <v>50</v>
      </c>
      <c r="F66">
        <v>0.298487740419909</v>
      </c>
      <c r="G66">
        <v>0.13061775193549424</v>
      </c>
      <c r="H66">
        <v>0.15867317073170731</v>
      </c>
      <c r="I66">
        <v>0.52349141095287033</v>
      </c>
      <c r="J66" t="s">
        <v>102</v>
      </c>
      <c r="K66">
        <v>17.059078995422848</v>
      </c>
      <c r="L66">
        <v>17.253650418548148</v>
      </c>
      <c r="M66">
        <v>8.7451252594622435</v>
      </c>
      <c r="N66">
        <v>4.7361984483944957</v>
      </c>
      <c r="O66" t="s">
        <v>260</v>
      </c>
      <c r="P66">
        <v>17.253650418548148</v>
      </c>
      <c r="Q66">
        <v>9.6017065557048458</v>
      </c>
      <c r="R66">
        <v>9.0513446404857252</v>
      </c>
      <c r="S66">
        <v>8.5978510944336914</v>
      </c>
      <c r="T66">
        <v>0.3664638269100744</v>
      </c>
      <c r="U66">
        <v>0.57674104124408387</v>
      </c>
      <c r="V66">
        <v>5.6795131845841784E-2</v>
      </c>
    </row>
    <row r="67" spans="1:22" x14ac:dyDescent="0.25">
      <c r="A67">
        <v>2021</v>
      </c>
      <c r="B67" t="s">
        <v>70</v>
      </c>
      <c r="C67">
        <v>50</v>
      </c>
      <c r="D67">
        <v>1971</v>
      </c>
      <c r="E67" t="s">
        <v>45</v>
      </c>
      <c r="F67">
        <v>1.4610923394812141</v>
      </c>
      <c r="G67">
        <v>0.23647158462449105</v>
      </c>
      <c r="H67">
        <v>0.60668884164688242</v>
      </c>
      <c r="I67">
        <v>1.5664990385974411</v>
      </c>
      <c r="J67" t="s">
        <v>72</v>
      </c>
      <c r="K67">
        <v>15.545392850423024</v>
      </c>
      <c r="L67">
        <v>16.487580842188802</v>
      </c>
      <c r="M67">
        <v>7.4804283060742076</v>
      </c>
      <c r="N67">
        <v>3.912023005428146</v>
      </c>
      <c r="O67" t="s">
        <v>259</v>
      </c>
      <c r="P67">
        <v>18.666449079184805</v>
      </c>
      <c r="Q67">
        <v>9.5893014987891014</v>
      </c>
      <c r="R67">
        <v>8.4002182666502758</v>
      </c>
      <c r="S67">
        <v>8.8658939256875513</v>
      </c>
      <c r="T67">
        <v>0.48509643483343079</v>
      </c>
      <c r="U67">
        <v>0.30450029222676794</v>
      </c>
      <c r="V67">
        <v>0.21040327293980129</v>
      </c>
    </row>
    <row r="68" spans="1:22" x14ac:dyDescent="0.25">
      <c r="A68">
        <v>2022</v>
      </c>
      <c r="B68" t="s">
        <v>121</v>
      </c>
      <c r="C68">
        <v>117</v>
      </c>
      <c r="D68">
        <v>1905</v>
      </c>
      <c r="E68" t="s">
        <v>45</v>
      </c>
      <c r="F68">
        <v>0.43251426575055318</v>
      </c>
      <c r="G68">
        <v>0.20653987320653988</v>
      </c>
      <c r="H68">
        <v>0.1553844866538365</v>
      </c>
      <c r="I68">
        <v>0.45289390939792712</v>
      </c>
      <c r="J68" t="s">
        <v>102</v>
      </c>
      <c r="K68">
        <v>16.989472695408963</v>
      </c>
      <c r="L68">
        <v>16.704881815526857</v>
      </c>
      <c r="M68">
        <v>9.7699561599116063</v>
      </c>
      <c r="N68">
        <v>4.7621739347977563</v>
      </c>
      <c r="O68" t="s">
        <v>260</v>
      </c>
      <c r="P68">
        <v>18.998083017210561</v>
      </c>
      <c r="Q68">
        <v>9.5861859474654167</v>
      </c>
      <c r="R68">
        <v>8.6021152005295196</v>
      </c>
      <c r="S68">
        <v>8.8470964854134042</v>
      </c>
      <c r="T68">
        <v>0.47754854368932037</v>
      </c>
      <c r="U68">
        <v>0.37378640776699024</v>
      </c>
      <c r="V68">
        <v>0.14866504854368928</v>
      </c>
    </row>
    <row r="69" spans="1:22" x14ac:dyDescent="0.25">
      <c r="A69">
        <v>2021</v>
      </c>
      <c r="B69" t="s">
        <v>82</v>
      </c>
      <c r="C69">
        <v>18</v>
      </c>
      <c r="D69">
        <v>2003</v>
      </c>
      <c r="E69" t="s">
        <v>50</v>
      </c>
      <c r="F69">
        <v>0.16831455601387263</v>
      </c>
      <c r="G69">
        <v>1.4047815119256903E-2</v>
      </c>
      <c r="H69">
        <v>0.64045540441348725</v>
      </c>
      <c r="I69">
        <v>2.1101807958299985</v>
      </c>
      <c r="J69" t="s">
        <v>84</v>
      </c>
      <c r="K69">
        <v>17.974877899052242</v>
      </c>
      <c r="L69">
        <v>21.794590515595559</v>
      </c>
      <c r="M69">
        <v>9.149528232579426</v>
      </c>
      <c r="N69">
        <v>2.8903717578961645</v>
      </c>
      <c r="O69" t="s">
        <v>258</v>
      </c>
      <c r="P69">
        <v>21.794590515595559</v>
      </c>
      <c r="Q69">
        <v>9.5853462725996383</v>
      </c>
      <c r="R69">
        <v>8.6251503329213293</v>
      </c>
      <c r="S69">
        <v>8.9746180384551124</v>
      </c>
      <c r="T69">
        <v>0.54295532646048106</v>
      </c>
      <c r="U69">
        <v>0.38281786941580759</v>
      </c>
      <c r="V69">
        <v>7.422680412371134E-2</v>
      </c>
    </row>
    <row r="70" spans="1:22" x14ac:dyDescent="0.25">
      <c r="A70">
        <v>2020</v>
      </c>
      <c r="B70" t="s">
        <v>121</v>
      </c>
      <c r="C70">
        <v>115</v>
      </c>
      <c r="D70">
        <v>1905</v>
      </c>
      <c r="E70" t="s">
        <v>45</v>
      </c>
      <c r="F70">
        <v>0.1335216803832453</v>
      </c>
      <c r="G70">
        <v>6.5462210177657326E-2</v>
      </c>
      <c r="H70">
        <v>9.3779656630144079E-2</v>
      </c>
      <c r="I70">
        <v>0.45522663063505714</v>
      </c>
      <c r="J70" t="s">
        <v>102</v>
      </c>
      <c r="K70">
        <v>16.265739492870882</v>
      </c>
      <c r="L70">
        <v>16.625214412792985</v>
      </c>
      <c r="M70">
        <v>9.6519445267002197</v>
      </c>
      <c r="N70">
        <v>4.7449321283632502</v>
      </c>
      <c r="O70" t="s">
        <v>260</v>
      </c>
      <c r="P70">
        <v>18.769682637689893</v>
      </c>
      <c r="Q70">
        <v>9.5840674346162515</v>
      </c>
      <c r="R70">
        <v>8.6161000952469315</v>
      </c>
      <c r="S70">
        <v>8.8205394572945064</v>
      </c>
      <c r="T70">
        <v>0.46601941747572823</v>
      </c>
      <c r="U70">
        <v>0.37985436893203883</v>
      </c>
      <c r="V70">
        <v>0.154126213592233</v>
      </c>
    </row>
    <row r="71" spans="1:22" x14ac:dyDescent="0.25">
      <c r="A71">
        <v>2020</v>
      </c>
      <c r="B71" t="s">
        <v>115</v>
      </c>
      <c r="C71">
        <v>165</v>
      </c>
      <c r="D71">
        <v>1855</v>
      </c>
      <c r="E71" t="s">
        <v>50</v>
      </c>
      <c r="F71">
        <v>0.715165431583342</v>
      </c>
      <c r="G71">
        <v>0.10684172159872762</v>
      </c>
      <c r="H71">
        <v>0.22317219141607836</v>
      </c>
      <c r="I71">
        <v>3.5020091848450057</v>
      </c>
      <c r="J71" t="s">
        <v>110</v>
      </c>
      <c r="K71">
        <v>18.626157146212808</v>
      </c>
      <c r="L71">
        <v>19.362752276613101</v>
      </c>
      <c r="M71">
        <v>9.7981270368783022</v>
      </c>
      <c r="N71">
        <v>5.1059454739005803</v>
      </c>
      <c r="O71" t="s">
        <v>258</v>
      </c>
      <c r="P71">
        <v>19.362752276613101</v>
      </c>
      <c r="Q71">
        <v>9.5839707565643284</v>
      </c>
      <c r="R71">
        <v>8.2241635126378618</v>
      </c>
      <c r="S71">
        <v>8.7963389328457318</v>
      </c>
      <c r="T71">
        <v>0.45492085340674465</v>
      </c>
      <c r="U71">
        <v>0.25671025464556091</v>
      </c>
      <c r="V71">
        <v>0.28836889194769444</v>
      </c>
    </row>
    <row r="72" spans="1:22" x14ac:dyDescent="0.25">
      <c r="A72">
        <v>2019</v>
      </c>
      <c r="B72" t="s">
        <v>82</v>
      </c>
      <c r="C72">
        <v>16</v>
      </c>
      <c r="D72">
        <v>2003</v>
      </c>
      <c r="E72" t="s">
        <v>50</v>
      </c>
      <c r="F72">
        <v>0.23625062071488931</v>
      </c>
      <c r="G72">
        <v>2.1952611469093029E-2</v>
      </c>
      <c r="H72">
        <v>0.69154266916574225</v>
      </c>
      <c r="I72">
        <v>2.7016517549896766</v>
      </c>
      <c r="J72" t="s">
        <v>84</v>
      </c>
      <c r="K72">
        <v>18.177704314884437</v>
      </c>
      <c r="L72">
        <v>21.627743063335018</v>
      </c>
      <c r="M72">
        <v>9.0614922752397664</v>
      </c>
      <c r="N72">
        <v>2.7725887222397811</v>
      </c>
      <c r="O72" t="s">
        <v>258</v>
      </c>
      <c r="P72">
        <v>21.627743063335018</v>
      </c>
      <c r="Q72">
        <v>9.5673152709239133</v>
      </c>
      <c r="R72">
        <v>7.8119734296220225</v>
      </c>
      <c r="S72">
        <v>8.727454116899434</v>
      </c>
      <c r="T72">
        <v>0.43177046885934217</v>
      </c>
      <c r="U72">
        <v>0.1728481455563331</v>
      </c>
      <c r="V72">
        <v>0.39538138558432473</v>
      </c>
    </row>
    <row r="73" spans="1:22" x14ac:dyDescent="0.25">
      <c r="A73">
        <v>2017</v>
      </c>
      <c r="B73" t="s">
        <v>97</v>
      </c>
      <c r="C73">
        <v>57</v>
      </c>
      <c r="D73">
        <v>1960</v>
      </c>
      <c r="E73" t="s">
        <v>50</v>
      </c>
      <c r="F73">
        <v>0.22536300136384529</v>
      </c>
      <c r="G73">
        <v>9.6560403280430862E-2</v>
      </c>
      <c r="H73">
        <v>6.1370386284235967E-2</v>
      </c>
      <c r="I73">
        <v>0.11518690708521394</v>
      </c>
      <c r="J73" t="s">
        <v>68</v>
      </c>
      <c r="K73">
        <v>14.706167124126003</v>
      </c>
      <c r="L73">
        <v>14.25292578160121</v>
      </c>
      <c r="M73">
        <v>7.2427979227937556</v>
      </c>
      <c r="N73">
        <v>4.0430512678345503</v>
      </c>
      <c r="O73" t="s">
        <v>261</v>
      </c>
      <c r="P73">
        <v>14.25292578160121</v>
      </c>
      <c r="Q73">
        <v>9.5567629394505644</v>
      </c>
      <c r="R73">
        <v>9.1982677907419141</v>
      </c>
      <c r="S73">
        <v>7.9302062066846828</v>
      </c>
      <c r="T73">
        <v>0.19660537482319659</v>
      </c>
      <c r="U73">
        <v>0.69872701555869876</v>
      </c>
      <c r="V73">
        <v>0.10466760961810467</v>
      </c>
    </row>
    <row r="74" spans="1:22" x14ac:dyDescent="0.25">
      <c r="A74">
        <v>2018</v>
      </c>
      <c r="B74" t="s">
        <v>115</v>
      </c>
      <c r="C74">
        <v>163</v>
      </c>
      <c r="D74">
        <v>1855</v>
      </c>
      <c r="E74" t="s">
        <v>50</v>
      </c>
      <c r="F74">
        <v>0.51261982769081427</v>
      </c>
      <c r="G74">
        <v>0.13251808942239324</v>
      </c>
      <c r="H74">
        <v>0.22967144488139032</v>
      </c>
      <c r="I74">
        <v>1.1310520567892246</v>
      </c>
      <c r="J74" t="s">
        <v>110</v>
      </c>
      <c r="K74">
        <v>18.519276429657303</v>
      </c>
      <c r="L74">
        <v>19.069207056734907</v>
      </c>
      <c r="M74">
        <v>9.9522777167055594</v>
      </c>
      <c r="N74">
        <v>5.0937502008067623</v>
      </c>
      <c r="O74" t="s">
        <v>258</v>
      </c>
      <c r="P74">
        <v>19.069207056734907</v>
      </c>
      <c r="Q74">
        <v>9.5539300763662602</v>
      </c>
      <c r="R74">
        <v>8.3404560129161833</v>
      </c>
      <c r="S74">
        <v>8.790269111478656</v>
      </c>
      <c r="T74">
        <v>0.46595744680851064</v>
      </c>
      <c r="U74">
        <v>0.29716312056737587</v>
      </c>
      <c r="V74">
        <v>0.23687943262411348</v>
      </c>
    </row>
    <row r="75" spans="1:22" x14ac:dyDescent="0.25">
      <c r="A75">
        <v>2018</v>
      </c>
      <c r="B75" t="s">
        <v>106</v>
      </c>
      <c r="C75">
        <v>113</v>
      </c>
      <c r="D75">
        <v>1905</v>
      </c>
      <c r="E75" t="s">
        <v>50</v>
      </c>
      <c r="F75">
        <v>8.8404226812531309E-2</v>
      </c>
      <c r="G75">
        <v>4.6881467980599917E-2</v>
      </c>
      <c r="H75">
        <v>4.7610382928527956E-2</v>
      </c>
      <c r="I75">
        <v>8.2485757226241657E-2</v>
      </c>
      <c r="J75" t="s">
        <v>102</v>
      </c>
      <c r="K75">
        <v>18.886783022817834</v>
      </c>
      <c r="L75">
        <v>18.902211430661332</v>
      </c>
      <c r="M75">
        <v>10.497808378789179</v>
      </c>
      <c r="N75">
        <v>4.7273878187123408</v>
      </c>
      <c r="O75" t="s">
        <v>260</v>
      </c>
      <c r="P75">
        <v>18.902211430661332</v>
      </c>
      <c r="Q75">
        <v>9.5496656775798012</v>
      </c>
      <c r="R75">
        <v>8.174702882469461</v>
      </c>
      <c r="S75">
        <v>8.7624895473715814</v>
      </c>
      <c r="T75">
        <v>0.45512820512820512</v>
      </c>
      <c r="U75">
        <v>0.25284900284900286</v>
      </c>
      <c r="V75">
        <v>0.29202279202279202</v>
      </c>
    </row>
    <row r="76" spans="1:22" x14ac:dyDescent="0.25">
      <c r="A76">
        <v>2019</v>
      </c>
      <c r="B76" t="s">
        <v>121</v>
      </c>
      <c r="C76">
        <v>114</v>
      </c>
      <c r="D76">
        <v>1905</v>
      </c>
      <c r="E76" t="s">
        <v>45</v>
      </c>
      <c r="F76">
        <v>0.1130237825594564</v>
      </c>
      <c r="G76">
        <v>5.9671150971599404E-2</v>
      </c>
      <c r="H76">
        <v>7.7617047752372062E-2</v>
      </c>
      <c r="I76">
        <v>0.3437146092865232</v>
      </c>
      <c r="J76" t="s">
        <v>102</v>
      </c>
      <c r="K76">
        <v>16.369476743683769</v>
      </c>
      <c r="L76">
        <v>16.632415163978568</v>
      </c>
      <c r="M76">
        <v>9.6824043771888366</v>
      </c>
      <c r="N76">
        <v>4.7361984483944957</v>
      </c>
      <c r="O76" t="s">
        <v>260</v>
      </c>
      <c r="P76">
        <v>18.809164888125402</v>
      </c>
      <c r="Q76">
        <v>9.5475304366114955</v>
      </c>
      <c r="R76">
        <v>8.4685748004929362</v>
      </c>
      <c r="S76">
        <v>8.872822622997349</v>
      </c>
      <c r="T76">
        <v>0.5093052109181142</v>
      </c>
      <c r="U76">
        <v>0.33995037220843677</v>
      </c>
      <c r="V76">
        <v>0.15074441687344914</v>
      </c>
    </row>
    <row r="77" spans="1:22" x14ac:dyDescent="0.25">
      <c r="A77">
        <v>2022</v>
      </c>
      <c r="B77" t="s">
        <v>123</v>
      </c>
      <c r="C77">
        <v>13</v>
      </c>
      <c r="D77">
        <v>2009</v>
      </c>
      <c r="E77" t="s">
        <v>45</v>
      </c>
      <c r="F77">
        <v>0.32932209217299507</v>
      </c>
      <c r="G77">
        <v>0.12608997951218606</v>
      </c>
      <c r="H77">
        <v>0.37725152135443535</v>
      </c>
      <c r="I77">
        <v>0.28271744236161217</v>
      </c>
      <c r="J77" t="s">
        <v>72</v>
      </c>
      <c r="K77">
        <v>12.102194364153497</v>
      </c>
      <c r="L77">
        <v>13.198110719342509</v>
      </c>
      <c r="M77">
        <v>3.2188758248682006</v>
      </c>
      <c r="N77">
        <v>2.5649493574615367</v>
      </c>
      <c r="O77" t="s">
        <v>259</v>
      </c>
      <c r="P77">
        <v>15.491311921026213</v>
      </c>
      <c r="Q77">
        <v>9.543415251251643</v>
      </c>
      <c r="R77">
        <v>9.1617309884649423</v>
      </c>
      <c r="S77">
        <v>8.3609531437126314</v>
      </c>
      <c r="T77">
        <v>0.30652311589613679</v>
      </c>
      <c r="U77">
        <v>0.68271057631412291</v>
      </c>
      <c r="V77">
        <v>1.0766307789740342E-2</v>
      </c>
    </row>
    <row r="78" spans="1:22" x14ac:dyDescent="0.25">
      <c r="A78">
        <v>2022</v>
      </c>
      <c r="B78" t="s">
        <v>100</v>
      </c>
      <c r="C78">
        <v>118</v>
      </c>
      <c r="D78">
        <v>1904</v>
      </c>
      <c r="E78" t="s">
        <v>50</v>
      </c>
      <c r="F78">
        <v>0.40928770949720672</v>
      </c>
      <c r="G78">
        <v>0.22208749360565355</v>
      </c>
      <c r="H78">
        <v>0.26038473499489095</v>
      </c>
      <c r="I78">
        <v>0.36071927374301677</v>
      </c>
      <c r="J78" t="s">
        <v>102</v>
      </c>
      <c r="K78">
        <v>17.622572967755922</v>
      </c>
      <c r="L78">
        <v>17.78166183543064</v>
      </c>
      <c r="M78">
        <v>8.9054443187897139</v>
      </c>
      <c r="N78">
        <v>4.7706846244656651</v>
      </c>
      <c r="O78" t="s">
        <v>260</v>
      </c>
      <c r="P78">
        <v>17.78166183543064</v>
      </c>
      <c r="Q78">
        <v>9.5410819338884103</v>
      </c>
      <c r="R78">
        <v>8.3499572720403243</v>
      </c>
      <c r="S78">
        <v>9.0606795974217764</v>
      </c>
      <c r="T78">
        <v>0.61853448275862066</v>
      </c>
      <c r="U78">
        <v>0.30387931034482757</v>
      </c>
      <c r="V78">
        <v>7.7586206896551727E-2</v>
      </c>
    </row>
    <row r="79" spans="1:22" x14ac:dyDescent="0.25">
      <c r="A79">
        <v>2022</v>
      </c>
      <c r="B79" t="s">
        <v>76</v>
      </c>
      <c r="C79">
        <v>17</v>
      </c>
      <c r="D79">
        <v>2005</v>
      </c>
      <c r="E79" t="s">
        <v>45</v>
      </c>
      <c r="F79">
        <v>0.7131950207468879</v>
      </c>
      <c r="G79">
        <v>0.13245992601726264</v>
      </c>
      <c r="H79">
        <v>0.44440997000723964</v>
      </c>
      <c r="I79">
        <v>1.8582572614107882</v>
      </c>
      <c r="J79" t="s">
        <v>72</v>
      </c>
      <c r="K79">
        <v>13.781850356471638</v>
      </c>
      <c r="L79">
        <v>14.992317694217441</v>
      </c>
      <c r="M79">
        <v>3.4965075614664802</v>
      </c>
      <c r="N79">
        <v>2.8332133440562162</v>
      </c>
      <c r="O79" t="s">
        <v>259</v>
      </c>
      <c r="P79">
        <v>17.285518895901145</v>
      </c>
      <c r="Q79">
        <v>9.5408787882557338</v>
      </c>
      <c r="R79">
        <v>8.8672229509427627</v>
      </c>
      <c r="S79">
        <v>8.5192275407237528</v>
      </c>
      <c r="T79">
        <v>0.36</v>
      </c>
      <c r="U79">
        <v>0.50984126984126976</v>
      </c>
      <c r="V79">
        <v>0.13015873015873014</v>
      </c>
    </row>
    <row r="80" spans="1:22" x14ac:dyDescent="0.25">
      <c r="A80">
        <v>2016</v>
      </c>
      <c r="B80" t="s">
        <v>115</v>
      </c>
      <c r="C80">
        <v>161</v>
      </c>
      <c r="D80">
        <v>1855</v>
      </c>
      <c r="E80" t="s">
        <v>50</v>
      </c>
      <c r="F80">
        <v>0.50875606831895281</v>
      </c>
      <c r="G80">
        <v>0.1254610578763953</v>
      </c>
      <c r="H80">
        <v>0.19695344183463062</v>
      </c>
      <c r="I80">
        <v>1.1869533599323887</v>
      </c>
      <c r="J80" t="s">
        <v>110</v>
      </c>
      <c r="K80">
        <v>18.693962122358826</v>
      </c>
      <c r="L80">
        <v>19.144934072685757</v>
      </c>
      <c r="M80">
        <v>10.518673191626361</v>
      </c>
      <c r="N80">
        <v>5.0814043649844631</v>
      </c>
      <c r="O80" t="s">
        <v>258</v>
      </c>
      <c r="P80">
        <v>19.144934072685757</v>
      </c>
      <c r="Q80">
        <v>9.538204234060796</v>
      </c>
      <c r="R80">
        <v>7.9193561906606167</v>
      </c>
      <c r="S80">
        <v>8.3546742619184631</v>
      </c>
      <c r="T80">
        <v>0.30619596541786742</v>
      </c>
      <c r="U80">
        <v>0.19812680115273776</v>
      </c>
      <c r="V80">
        <v>0.49567723342939479</v>
      </c>
    </row>
    <row r="81" spans="1:22" x14ac:dyDescent="0.25">
      <c r="A81">
        <v>2020</v>
      </c>
      <c r="B81" t="s">
        <v>62</v>
      </c>
      <c r="C81">
        <v>25</v>
      </c>
      <c r="D81">
        <v>1995</v>
      </c>
      <c r="E81" t="s">
        <v>50</v>
      </c>
      <c r="F81">
        <v>9.8305084745762716E-2</v>
      </c>
      <c r="G81">
        <v>9.5699043009569908E-3</v>
      </c>
      <c r="H81">
        <v>2.4617996604414261E-2</v>
      </c>
      <c r="I81">
        <v>6.898305084745763</v>
      </c>
      <c r="J81" t="s">
        <v>64</v>
      </c>
      <c r="K81">
        <v>15.077940931861779</v>
      </c>
      <c r="L81">
        <v>16.022795471103993</v>
      </c>
      <c r="M81">
        <v>7.3658128372094724</v>
      </c>
      <c r="N81">
        <v>3.2188758248682006</v>
      </c>
      <c r="O81" t="s">
        <v>262</v>
      </c>
      <c r="P81">
        <v>16.022795471103993</v>
      </c>
      <c r="Q81">
        <v>9.532423871145296</v>
      </c>
      <c r="R81">
        <v>9.0094474295967935</v>
      </c>
      <c r="S81">
        <v>8.3916299684408919</v>
      </c>
      <c r="T81">
        <v>0.31956521739130433</v>
      </c>
      <c r="U81">
        <v>0.59275362318840574</v>
      </c>
      <c r="V81">
        <v>8.7681159420289853E-2</v>
      </c>
    </row>
    <row r="82" spans="1:22" x14ac:dyDescent="0.25">
      <c r="A82">
        <v>2020</v>
      </c>
      <c r="B82" t="s">
        <v>91</v>
      </c>
      <c r="C82">
        <v>19</v>
      </c>
      <c r="D82">
        <v>2001</v>
      </c>
      <c r="E82" t="s">
        <v>50</v>
      </c>
      <c r="F82">
        <v>0.7400662696157615</v>
      </c>
      <c r="G82">
        <v>0.19064479930746189</v>
      </c>
      <c r="H82">
        <v>0.33885679631293353</v>
      </c>
      <c r="I82">
        <v>0.2413437831404012</v>
      </c>
      <c r="J82" t="s">
        <v>84</v>
      </c>
      <c r="K82">
        <v>14.484538186703155</v>
      </c>
      <c r="L82">
        <v>15.059703767892133</v>
      </c>
      <c r="M82">
        <v>5.6903594543240601</v>
      </c>
      <c r="N82">
        <v>2.9444389791664403</v>
      </c>
      <c r="O82" t="s">
        <v>258</v>
      </c>
      <c r="P82">
        <v>15.059703767892133</v>
      </c>
      <c r="Q82">
        <v>9.5266099012798762</v>
      </c>
      <c r="R82">
        <v>8.7978506489310533</v>
      </c>
      <c r="S82">
        <v>8.8334627207199308</v>
      </c>
      <c r="T82">
        <v>0.5</v>
      </c>
      <c r="U82">
        <v>0.48250728862973763</v>
      </c>
      <c r="V82">
        <v>1.7492711370262391E-2</v>
      </c>
    </row>
    <row r="83" spans="1:22" x14ac:dyDescent="0.25">
      <c r="A83">
        <v>2018</v>
      </c>
      <c r="B83" t="s">
        <v>82</v>
      </c>
      <c r="C83">
        <v>15</v>
      </c>
      <c r="D83">
        <v>2003</v>
      </c>
      <c r="E83" t="s">
        <v>50</v>
      </c>
      <c r="F83">
        <v>0.22467695989569844</v>
      </c>
      <c r="G83">
        <v>1.9097477212633635E-2</v>
      </c>
      <c r="H83">
        <v>0.70148046951236509</v>
      </c>
      <c r="I83">
        <v>2.6416197101345742</v>
      </c>
      <c r="J83" t="s">
        <v>84</v>
      </c>
      <c r="K83">
        <v>18.088475391220904</v>
      </c>
      <c r="L83">
        <v>21.69211220611794</v>
      </c>
      <c r="M83">
        <v>9.1296724689087281</v>
      </c>
      <c r="N83">
        <v>2.7080502011022101</v>
      </c>
      <c r="O83" t="s">
        <v>258</v>
      </c>
      <c r="P83">
        <v>21.69211220611794</v>
      </c>
      <c r="Q83">
        <v>9.5207619313974536</v>
      </c>
      <c r="R83">
        <v>7.7275351104754479</v>
      </c>
      <c r="S83">
        <v>8.6928257600593959</v>
      </c>
      <c r="T83">
        <v>0.43695014662756598</v>
      </c>
      <c r="U83">
        <v>0.16642228739002932</v>
      </c>
      <c r="V83">
        <v>0.39662756598240467</v>
      </c>
    </row>
    <row r="84" spans="1:22" x14ac:dyDescent="0.25">
      <c r="A84">
        <v>2021</v>
      </c>
      <c r="B84" t="s">
        <v>100</v>
      </c>
      <c r="C84">
        <v>117</v>
      </c>
      <c r="D84">
        <v>1904</v>
      </c>
      <c r="E84" t="s">
        <v>50</v>
      </c>
      <c r="F84">
        <v>0.288847339430997</v>
      </c>
      <c r="G84">
        <v>0.13658303464755078</v>
      </c>
      <c r="H84">
        <v>0.17277755947163195</v>
      </c>
      <c r="I84">
        <v>0.42493304361008644</v>
      </c>
      <c r="J84" t="s">
        <v>102</v>
      </c>
      <c r="K84">
        <v>17.314530113245954</v>
      </c>
      <c r="L84">
        <v>17.549602354899758</v>
      </c>
      <c r="M84">
        <v>8.8641813697654257</v>
      </c>
      <c r="N84">
        <v>4.7621739347977563</v>
      </c>
      <c r="O84" t="s">
        <v>260</v>
      </c>
      <c r="P84">
        <v>17.549602354899758</v>
      </c>
      <c r="Q84">
        <v>9.5074776031987192</v>
      </c>
      <c r="R84">
        <v>8.8143304226387738</v>
      </c>
      <c r="S84">
        <v>8.6323059985167419</v>
      </c>
      <c r="T84">
        <v>0.41679049034175336</v>
      </c>
      <c r="U84">
        <v>0.5</v>
      </c>
      <c r="V84">
        <v>8.3209509658246653E-2</v>
      </c>
    </row>
    <row r="85" spans="1:22" x14ac:dyDescent="0.25">
      <c r="A85">
        <v>2019</v>
      </c>
      <c r="B85" t="s">
        <v>125</v>
      </c>
      <c r="C85">
        <v>115</v>
      </c>
      <c r="D85">
        <v>1904</v>
      </c>
      <c r="E85" t="s">
        <v>50</v>
      </c>
      <c r="F85">
        <v>0.14629049111807732</v>
      </c>
      <c r="G85">
        <v>8.7784996429380105E-2</v>
      </c>
      <c r="H85">
        <v>0.1161798944238261</v>
      </c>
      <c r="I85">
        <v>0.22547312202484615</v>
      </c>
      <c r="J85" t="s">
        <v>56</v>
      </c>
      <c r="K85">
        <v>17.585532115195047</v>
      </c>
      <c r="L85">
        <v>17.865781316483119</v>
      </c>
      <c r="M85">
        <v>9.8172758557170621</v>
      </c>
      <c r="N85">
        <v>4.7449321283632502</v>
      </c>
      <c r="O85" t="s">
        <v>262</v>
      </c>
      <c r="P85">
        <v>17.865781316483119</v>
      </c>
      <c r="Q85">
        <v>9.5007686700959884</v>
      </c>
      <c r="R85">
        <v>8.7514744871409036</v>
      </c>
      <c r="S85">
        <v>8.8113542299657279</v>
      </c>
      <c r="T85">
        <v>0.5018698578908003</v>
      </c>
      <c r="U85">
        <v>0.47270007479431564</v>
      </c>
      <c r="V85">
        <v>2.5430067314884067E-2</v>
      </c>
    </row>
    <row r="86" spans="1:22" x14ac:dyDescent="0.25">
      <c r="A86">
        <v>2017</v>
      </c>
      <c r="B86" t="s">
        <v>106</v>
      </c>
      <c r="C86">
        <v>112</v>
      </c>
      <c r="D86">
        <v>1905</v>
      </c>
      <c r="E86" t="s">
        <v>50</v>
      </c>
      <c r="F86">
        <v>9.4149803615315705E-2</v>
      </c>
      <c r="G86">
        <v>5.0193783024239713E-2</v>
      </c>
      <c r="H86">
        <v>7.50595129097235E-2</v>
      </c>
      <c r="I86">
        <v>0.10349817396697063</v>
      </c>
      <c r="J86" t="s">
        <v>102</v>
      </c>
      <c r="K86">
        <v>18.508874754688282</v>
      </c>
      <c r="L86">
        <v>18.911264884138841</v>
      </c>
      <c r="M86">
        <v>10.45233124348964</v>
      </c>
      <c r="N86">
        <v>4.7184988712950942</v>
      </c>
      <c r="O86" t="s">
        <v>260</v>
      </c>
      <c r="P86">
        <v>18.911264884138841</v>
      </c>
      <c r="Q86">
        <v>9.4955193142098455</v>
      </c>
      <c r="R86">
        <v>8.3428398042714598</v>
      </c>
      <c r="S86">
        <v>8.7355251857332252</v>
      </c>
      <c r="T86">
        <v>0.46766917293233085</v>
      </c>
      <c r="U86">
        <v>0.31578947368421051</v>
      </c>
      <c r="V86">
        <v>0.21654135338345865</v>
      </c>
    </row>
    <row r="87" spans="1:22" x14ac:dyDescent="0.25">
      <c r="A87">
        <v>2017</v>
      </c>
      <c r="B87" t="s">
        <v>82</v>
      </c>
      <c r="C87">
        <v>14</v>
      </c>
      <c r="D87">
        <v>2003</v>
      </c>
      <c r="E87" t="s">
        <v>50</v>
      </c>
      <c r="F87">
        <v>0.21666789405209025</v>
      </c>
      <c r="G87">
        <v>1.8701109387845041E-2</v>
      </c>
      <c r="H87">
        <v>0.65324609964771008</v>
      </c>
      <c r="I87">
        <v>2.8677909517146576</v>
      </c>
      <c r="J87" t="s">
        <v>84</v>
      </c>
      <c r="K87">
        <v>18.028497046150115</v>
      </c>
      <c r="L87">
        <v>21.581868132190412</v>
      </c>
      <c r="M87">
        <v>9.0529845611999757</v>
      </c>
      <c r="N87">
        <v>2.6390573296152584</v>
      </c>
      <c r="O87" t="s">
        <v>258</v>
      </c>
      <c r="P87">
        <v>21.581868132190412</v>
      </c>
      <c r="Q87">
        <v>9.4811305767577458</v>
      </c>
      <c r="R87">
        <v>7.6058900010531216</v>
      </c>
      <c r="S87">
        <v>8.6638875705670415</v>
      </c>
      <c r="T87">
        <v>0.4416475972540046</v>
      </c>
      <c r="U87">
        <v>0.15331807780320367</v>
      </c>
      <c r="V87">
        <v>0.40503432494279173</v>
      </c>
    </row>
    <row r="88" spans="1:22" x14ac:dyDescent="0.25">
      <c r="A88">
        <v>2021</v>
      </c>
      <c r="B88" t="s">
        <v>121</v>
      </c>
      <c r="C88">
        <v>116</v>
      </c>
      <c r="D88">
        <v>1905</v>
      </c>
      <c r="E88" t="s">
        <v>45</v>
      </c>
      <c r="F88">
        <v>0.24634009009009009</v>
      </c>
      <c r="G88">
        <v>0.10132005558128764</v>
      </c>
      <c r="H88">
        <v>0.10531383522898237</v>
      </c>
      <c r="I88">
        <v>0.48001126126126126</v>
      </c>
      <c r="J88" t="s">
        <v>102</v>
      </c>
      <c r="K88">
        <v>16.62593682568335</v>
      </c>
      <c r="L88">
        <v>16.664597251176779</v>
      </c>
      <c r="M88">
        <v>9.7869537362801768</v>
      </c>
      <c r="N88">
        <v>4.7535901911063645</v>
      </c>
      <c r="O88" t="s">
        <v>260</v>
      </c>
      <c r="P88">
        <v>18.843465488172782</v>
      </c>
      <c r="Q88">
        <v>9.472905577792071</v>
      </c>
      <c r="R88">
        <v>8.5005758855928004</v>
      </c>
      <c r="S88">
        <v>8.7237194369070092</v>
      </c>
      <c r="T88">
        <v>0.47275114904793175</v>
      </c>
      <c r="U88">
        <v>0.37820091923834537</v>
      </c>
      <c r="V88">
        <v>0.14904793171372291</v>
      </c>
    </row>
    <row r="89" spans="1:22" x14ac:dyDescent="0.25">
      <c r="A89">
        <v>2016</v>
      </c>
      <c r="B89" t="s">
        <v>82</v>
      </c>
      <c r="C89">
        <v>13</v>
      </c>
      <c r="D89">
        <v>2003</v>
      </c>
      <c r="E89" t="s">
        <v>50</v>
      </c>
      <c r="F89">
        <v>0.21618493460579341</v>
      </c>
      <c r="G89">
        <v>1.7498824667670526E-2</v>
      </c>
      <c r="H89">
        <v>0.60265454278800323</v>
      </c>
      <c r="I89">
        <v>3.0222855880217594</v>
      </c>
      <c r="J89" t="s">
        <v>84</v>
      </c>
      <c r="K89">
        <v>18.037735157274071</v>
      </c>
      <c r="L89">
        <v>21.576945575473818</v>
      </c>
      <c r="M89">
        <v>9.2462864987496527</v>
      </c>
      <c r="N89">
        <v>2.5649493574615367</v>
      </c>
      <c r="O89" t="s">
        <v>258</v>
      </c>
      <c r="P89">
        <v>21.576945575473818</v>
      </c>
      <c r="Q89">
        <v>9.4649825903497629</v>
      </c>
      <c r="R89">
        <v>7.7536235465597461</v>
      </c>
      <c r="S89">
        <v>8.6358647211337356</v>
      </c>
      <c r="T89">
        <v>0.43643410852713177</v>
      </c>
      <c r="U89">
        <v>0.18062015503875969</v>
      </c>
      <c r="V89">
        <v>0.38294573643410851</v>
      </c>
    </row>
    <row r="90" spans="1:22" x14ac:dyDescent="0.25">
      <c r="A90">
        <v>2021</v>
      </c>
      <c r="B90" t="s">
        <v>91</v>
      </c>
      <c r="C90">
        <v>20</v>
      </c>
      <c r="D90">
        <v>2001</v>
      </c>
      <c r="E90" t="s">
        <v>50</v>
      </c>
      <c r="F90">
        <v>0.87565760531982728</v>
      </c>
      <c r="G90">
        <v>0.25709302497140496</v>
      </c>
      <c r="H90">
        <v>0.36177155193392302</v>
      </c>
      <c r="I90">
        <v>0.37168602342582507</v>
      </c>
      <c r="J90" t="s">
        <v>84</v>
      </c>
      <c r="K90">
        <v>14.893289668501058</v>
      </c>
      <c r="L90">
        <v>15.234864624840318</v>
      </c>
      <c r="M90">
        <v>5.7620513827801769</v>
      </c>
      <c r="N90">
        <v>2.9957322735539909</v>
      </c>
      <c r="O90" t="s">
        <v>258</v>
      </c>
      <c r="P90">
        <v>15.234864624840318</v>
      </c>
      <c r="Q90">
        <v>9.4517166915514519</v>
      </c>
      <c r="R90">
        <v>8.7514744871409036</v>
      </c>
      <c r="S90">
        <v>8.7258320565275653</v>
      </c>
      <c r="T90">
        <v>0.48389630793401411</v>
      </c>
      <c r="U90">
        <v>0.49646504320502749</v>
      </c>
      <c r="V90">
        <v>1.9638648860958365E-2</v>
      </c>
    </row>
    <row r="91" spans="1:22" x14ac:dyDescent="0.25">
      <c r="A91">
        <v>2017</v>
      </c>
      <c r="B91" t="s">
        <v>131</v>
      </c>
      <c r="C91">
        <v>103</v>
      </c>
      <c r="D91">
        <v>1914</v>
      </c>
      <c r="E91" t="s">
        <v>45</v>
      </c>
      <c r="F91">
        <v>4.4143276294406168E-2</v>
      </c>
      <c r="G91">
        <v>1.8008234650027374E-2</v>
      </c>
      <c r="H91">
        <v>4.2748798290902619E-2</v>
      </c>
      <c r="I91">
        <v>1.0360433564479481</v>
      </c>
      <c r="J91" t="s">
        <v>47</v>
      </c>
      <c r="K91">
        <v>13.644188286628689</v>
      </c>
      <c r="L91">
        <v>14.50870023762112</v>
      </c>
      <c r="M91">
        <v>7.8984110928115987</v>
      </c>
      <c r="N91">
        <v>4.6347289882296359</v>
      </c>
      <c r="O91" t="s">
        <v>260</v>
      </c>
      <c r="P91">
        <v>16.617834067778446</v>
      </c>
      <c r="Q91">
        <v>9.4487067301812804</v>
      </c>
      <c r="R91">
        <v>8.6820801788502813</v>
      </c>
      <c r="S91">
        <v>8.7376896582917674</v>
      </c>
      <c r="T91">
        <v>0.49114441416893734</v>
      </c>
      <c r="U91">
        <v>0.46457765667574935</v>
      </c>
      <c r="V91">
        <v>4.4277929155313346E-2</v>
      </c>
    </row>
    <row r="92" spans="1:22" x14ac:dyDescent="0.25">
      <c r="A92">
        <v>2017</v>
      </c>
      <c r="B92" t="s">
        <v>70</v>
      </c>
      <c r="C92">
        <v>46</v>
      </c>
      <c r="D92">
        <v>1971</v>
      </c>
      <c r="E92" t="s">
        <v>45</v>
      </c>
      <c r="F92">
        <v>0.30369511302297131</v>
      </c>
      <c r="G92">
        <v>7.5518364928909953E-2</v>
      </c>
      <c r="H92">
        <v>0.35238506414293225</v>
      </c>
      <c r="I92">
        <v>0.63327227902332739</v>
      </c>
      <c r="J92" t="s">
        <v>72</v>
      </c>
      <c r="K92">
        <v>14.761614040414889</v>
      </c>
      <c r="L92">
        <v>16.301962679561925</v>
      </c>
      <c r="M92">
        <v>7.2232956795623142</v>
      </c>
      <c r="N92">
        <v>3.8286413964890951</v>
      </c>
      <c r="O92" t="s">
        <v>259</v>
      </c>
      <c r="P92">
        <v>18.41109650971925</v>
      </c>
      <c r="Q92">
        <v>9.4411853272020227</v>
      </c>
      <c r="R92">
        <v>8.9369724284790717</v>
      </c>
      <c r="S92">
        <v>8.5114205618041687</v>
      </c>
      <c r="T92">
        <v>0.39464653397391902</v>
      </c>
      <c r="U92">
        <v>0.60398078242964992</v>
      </c>
      <c r="V92">
        <v>1.3726835964310226E-3</v>
      </c>
    </row>
    <row r="93" spans="1:22" x14ac:dyDescent="0.25">
      <c r="A93">
        <v>2016</v>
      </c>
      <c r="B93" t="s">
        <v>86</v>
      </c>
      <c r="C93">
        <v>20</v>
      </c>
      <c r="D93">
        <v>1996</v>
      </c>
      <c r="E93" t="s">
        <v>45</v>
      </c>
      <c r="F93">
        <v>5.4778245741284988E-2</v>
      </c>
      <c r="G93">
        <v>4.3372669860995888E-2</v>
      </c>
      <c r="H93">
        <v>0.14044794743755909</v>
      </c>
      <c r="I93">
        <v>8.5533541122815903E-7</v>
      </c>
      <c r="J93" t="s">
        <v>72</v>
      </c>
      <c r="K93">
        <v>13.030228351459645</v>
      </c>
      <c r="L93">
        <v>14.205235774676932</v>
      </c>
      <c r="M93">
        <v>6.4707995037826018</v>
      </c>
      <c r="N93">
        <v>2.9957322735539909</v>
      </c>
      <c r="O93" t="s">
        <v>259</v>
      </c>
      <c r="P93">
        <v>16.362286295683752</v>
      </c>
      <c r="Q93">
        <v>9.4372212188930096</v>
      </c>
      <c r="R93">
        <v>8.9780978755271068</v>
      </c>
      <c r="S93">
        <v>8.4011292872062349</v>
      </c>
      <c r="T93">
        <v>0.35483870967741937</v>
      </c>
      <c r="U93">
        <v>0.63183730715287523</v>
      </c>
      <c r="V93">
        <v>1.3323983169705469E-2</v>
      </c>
    </row>
    <row r="94" spans="1:22" x14ac:dyDescent="0.25">
      <c r="A94">
        <v>2018</v>
      </c>
      <c r="B94" t="s">
        <v>133</v>
      </c>
      <c r="C94">
        <v>33</v>
      </c>
      <c r="D94">
        <v>1985</v>
      </c>
      <c r="E94" t="s">
        <v>50</v>
      </c>
      <c r="F94">
        <v>0.5372279495990836</v>
      </c>
      <c r="G94">
        <v>0.1105349988215885</v>
      </c>
      <c r="H94">
        <v>5.0230266680946774E-2</v>
      </c>
      <c r="I94">
        <v>5.211912943871707E-2</v>
      </c>
      <c r="J94" t="s">
        <v>47</v>
      </c>
      <c r="K94">
        <v>16.742642740026007</v>
      </c>
      <c r="L94">
        <v>15.953928304744407</v>
      </c>
      <c r="M94">
        <v>8.3475904070300579</v>
      </c>
      <c r="N94">
        <v>3.4965075614664802</v>
      </c>
      <c r="O94" t="s">
        <v>260</v>
      </c>
      <c r="P94">
        <v>15.953928304744407</v>
      </c>
      <c r="Q94">
        <v>9.4342836034609565</v>
      </c>
      <c r="R94">
        <v>9.0536865619308067</v>
      </c>
      <c r="S94">
        <v>8.2558284272818305</v>
      </c>
      <c r="T94">
        <v>0.30775379696243005</v>
      </c>
      <c r="U94">
        <v>0.68345323741007191</v>
      </c>
      <c r="V94">
        <v>8.7929656274980013E-3</v>
      </c>
    </row>
    <row r="95" spans="1:22" x14ac:dyDescent="0.25">
      <c r="A95">
        <v>2016</v>
      </c>
      <c r="B95" t="s">
        <v>131</v>
      </c>
      <c r="C95">
        <v>102</v>
      </c>
      <c r="D95">
        <v>1914</v>
      </c>
      <c r="E95" t="s">
        <v>45</v>
      </c>
      <c r="F95">
        <v>0.1345621183812758</v>
      </c>
      <c r="G95">
        <v>5.1376748124064814E-2</v>
      </c>
      <c r="H95">
        <v>0.11725507357763444</v>
      </c>
      <c r="I95">
        <v>1.1652168227341464</v>
      </c>
      <c r="J95" t="s">
        <v>47</v>
      </c>
      <c r="K95">
        <v>13.623030780709604</v>
      </c>
      <c r="L95">
        <v>14.448196759567562</v>
      </c>
      <c r="M95">
        <v>7.9690117811064782</v>
      </c>
      <c r="N95">
        <v>4.6249728132842707</v>
      </c>
      <c r="O95" t="s">
        <v>260</v>
      </c>
      <c r="P95">
        <v>16.605247280574382</v>
      </c>
      <c r="Q95">
        <v>9.4330047685140759</v>
      </c>
      <c r="R95">
        <v>8.4735418647747114</v>
      </c>
      <c r="S95">
        <v>8.7999849859267254</v>
      </c>
      <c r="T95">
        <v>0.53098591549295771</v>
      </c>
      <c r="U95">
        <v>0.38309859154929576</v>
      </c>
      <c r="V95">
        <v>8.5915492957746475E-2</v>
      </c>
    </row>
    <row r="96" spans="1:22" x14ac:dyDescent="0.25">
      <c r="A96">
        <v>2016</v>
      </c>
      <c r="B96" t="s">
        <v>88</v>
      </c>
      <c r="C96">
        <v>44</v>
      </c>
      <c r="D96">
        <v>1972</v>
      </c>
      <c r="E96" t="s">
        <v>89</v>
      </c>
      <c r="F96">
        <v>2.2097399635036496E-2</v>
      </c>
      <c r="G96">
        <v>7.4141394814885679E-3</v>
      </c>
      <c r="H96">
        <v>1.6962878655226755E-2</v>
      </c>
      <c r="I96">
        <v>0.79832915145985406</v>
      </c>
      <c r="J96" t="s">
        <v>72</v>
      </c>
      <c r="K96">
        <v>17.637346239326835</v>
      </c>
      <c r="L96">
        <v>18.46498466950889</v>
      </c>
      <c r="M96">
        <v>9.9300807968056493</v>
      </c>
      <c r="N96">
        <v>3.784189633918261</v>
      </c>
      <c r="O96" t="s">
        <v>259</v>
      </c>
      <c r="P96">
        <v>20.62203519051571</v>
      </c>
      <c r="Q96">
        <v>9.4305369371893395</v>
      </c>
      <c r="R96">
        <v>8.0336679769810058</v>
      </c>
      <c r="S96">
        <v>9.1060644235182213</v>
      </c>
      <c r="T96">
        <v>0.7229085774797035</v>
      </c>
      <c r="U96">
        <v>0.247370278856336</v>
      </c>
      <c r="V96">
        <v>2.9721143663960465E-2</v>
      </c>
    </row>
    <row r="97" spans="1:22" x14ac:dyDescent="0.25">
      <c r="A97">
        <v>2022</v>
      </c>
      <c r="B97" t="s">
        <v>125</v>
      </c>
      <c r="C97">
        <v>118</v>
      </c>
      <c r="D97">
        <v>1904</v>
      </c>
      <c r="E97" t="s">
        <v>50</v>
      </c>
      <c r="F97">
        <v>0.17667802139807129</v>
      </c>
      <c r="G97">
        <v>9.1296748521773621E-2</v>
      </c>
      <c r="H97">
        <v>0.12708135622465705</v>
      </c>
      <c r="I97">
        <v>0.35208463273041307</v>
      </c>
      <c r="J97" t="s">
        <v>56</v>
      </c>
      <c r="K97">
        <v>17.875177405304981</v>
      </c>
      <c r="L97">
        <v>18.205889713018301</v>
      </c>
      <c r="M97">
        <v>9.9267645294406215</v>
      </c>
      <c r="N97">
        <v>4.7706846244656651</v>
      </c>
      <c r="O97" t="s">
        <v>262</v>
      </c>
      <c r="P97">
        <v>18.205889713018301</v>
      </c>
      <c r="Q97">
        <v>9.4230294653865343</v>
      </c>
      <c r="R97">
        <v>8.2079469410486166</v>
      </c>
      <c r="S97">
        <v>9.0478214424784085</v>
      </c>
      <c r="T97">
        <v>0.68714632174616008</v>
      </c>
      <c r="U97">
        <v>0.29668552950687144</v>
      </c>
      <c r="V97">
        <v>1.6168148746968473E-2</v>
      </c>
    </row>
    <row r="98" spans="1:22" x14ac:dyDescent="0.25">
      <c r="A98">
        <v>2017</v>
      </c>
      <c r="B98" t="s">
        <v>115</v>
      </c>
      <c r="C98">
        <v>162</v>
      </c>
      <c r="D98">
        <v>1855</v>
      </c>
      <c r="E98" t="s">
        <v>50</v>
      </c>
      <c r="F98">
        <v>0.48481633504939475</v>
      </c>
      <c r="G98">
        <v>0.13815577528312642</v>
      </c>
      <c r="H98">
        <v>0.22343614735964604</v>
      </c>
      <c r="I98">
        <v>0.89722763322665922</v>
      </c>
      <c r="J98" t="s">
        <v>110</v>
      </c>
      <c r="K98">
        <v>18.641870387631702</v>
      </c>
      <c r="L98">
        <v>19.122614211792929</v>
      </c>
      <c r="M98">
        <v>10.341742483467284</v>
      </c>
      <c r="N98">
        <v>5.0875963352323836</v>
      </c>
      <c r="O98" t="s">
        <v>258</v>
      </c>
      <c r="P98">
        <v>19.122614211792929</v>
      </c>
      <c r="Q98">
        <v>9.4132812159728729</v>
      </c>
      <c r="R98">
        <v>7.9895604493338652</v>
      </c>
      <c r="S98">
        <v>8.6894644123566902</v>
      </c>
      <c r="T98">
        <v>0.48489795918367345</v>
      </c>
      <c r="U98">
        <v>0.24081632653061225</v>
      </c>
      <c r="V98">
        <v>0.2742857142857143</v>
      </c>
    </row>
    <row r="99" spans="1:22" x14ac:dyDescent="0.25">
      <c r="A99">
        <v>2022</v>
      </c>
      <c r="B99" t="s">
        <v>106</v>
      </c>
      <c r="C99">
        <v>117</v>
      </c>
      <c r="D99">
        <v>1905</v>
      </c>
      <c r="E99" t="s">
        <v>50</v>
      </c>
      <c r="F99">
        <v>0.49385583914889464</v>
      </c>
      <c r="G99">
        <v>0.2547503247439809</v>
      </c>
      <c r="H99">
        <v>0.24334267947231988</v>
      </c>
      <c r="I99">
        <v>0.254052998877556</v>
      </c>
      <c r="J99" t="s">
        <v>102</v>
      </c>
      <c r="K99">
        <v>19.152707233239887</v>
      </c>
      <c r="L99">
        <v>19.10689393990938</v>
      </c>
      <c r="M99">
        <v>10.373928586106643</v>
      </c>
      <c r="N99">
        <v>4.7621739347977563</v>
      </c>
      <c r="O99" t="s">
        <v>260</v>
      </c>
      <c r="P99">
        <v>19.10689393990938</v>
      </c>
      <c r="Q99">
        <v>9.4124645560663165</v>
      </c>
      <c r="R99">
        <v>8.2865213736812358</v>
      </c>
      <c r="S99">
        <v>8.8407249167617152</v>
      </c>
      <c r="T99">
        <v>0.56454248366013071</v>
      </c>
      <c r="U99">
        <v>0.32434640522875818</v>
      </c>
      <c r="V99">
        <v>0.1111111111111111</v>
      </c>
    </row>
    <row r="100" spans="1:22" x14ac:dyDescent="0.25">
      <c r="A100">
        <v>2020</v>
      </c>
      <c r="B100" t="s">
        <v>118</v>
      </c>
      <c r="C100">
        <v>5</v>
      </c>
      <c r="D100">
        <v>2015</v>
      </c>
      <c r="E100" t="s">
        <v>119</v>
      </c>
      <c r="F100">
        <v>0.10811196185258998</v>
      </c>
      <c r="G100">
        <v>2.3909030842011784E-2</v>
      </c>
      <c r="H100">
        <v>0.16204274353876741</v>
      </c>
      <c r="I100">
        <v>1.9302045648230741</v>
      </c>
      <c r="J100" t="s">
        <v>84</v>
      </c>
      <c r="K100">
        <v>12.212054717207721</v>
      </c>
      <c r="L100">
        <v>14.125658619577871</v>
      </c>
      <c r="M100">
        <v>7.1188262490620779</v>
      </c>
      <c r="N100">
        <v>1.6094379124341003</v>
      </c>
      <c r="O100" t="s">
        <v>258</v>
      </c>
      <c r="P100">
        <v>16.477538511296672</v>
      </c>
      <c r="Q100">
        <v>9.4069775035459138</v>
      </c>
      <c r="R100">
        <v>8.7690930016610178</v>
      </c>
      <c r="S100">
        <v>8.6414690761671888</v>
      </c>
      <c r="T100">
        <v>0.46509740259740256</v>
      </c>
      <c r="U100">
        <v>0.52840909090909094</v>
      </c>
      <c r="V100">
        <v>6.4935064935064931E-3</v>
      </c>
    </row>
    <row r="101" spans="1:22" x14ac:dyDescent="0.25">
      <c r="A101">
        <v>2019</v>
      </c>
      <c r="B101" t="s">
        <v>118</v>
      </c>
      <c r="C101">
        <v>4</v>
      </c>
      <c r="D101">
        <v>2015</v>
      </c>
      <c r="E101" t="s">
        <v>119</v>
      </c>
      <c r="F101">
        <v>0.29890361269771137</v>
      </c>
      <c r="G101">
        <v>6.1161921204821383E-2</v>
      </c>
      <c r="H101">
        <v>0.29409269387182724</v>
      </c>
      <c r="I101">
        <v>1.674187330081347</v>
      </c>
      <c r="J101" t="s">
        <v>84</v>
      </c>
      <c r="K101">
        <v>12.561086210142239</v>
      </c>
      <c r="L101">
        <v>14.131456419732931</v>
      </c>
      <c r="M101">
        <v>7.0492548412558369</v>
      </c>
      <c r="N101">
        <v>1.3862943611198906</v>
      </c>
      <c r="O101" t="s">
        <v>258</v>
      </c>
      <c r="P101">
        <v>16.422039779185379</v>
      </c>
      <c r="Q101">
        <v>9.4028359309766394</v>
      </c>
      <c r="R101">
        <v>8.8552476043076371</v>
      </c>
      <c r="S101">
        <v>8.5235864707828348</v>
      </c>
      <c r="T101">
        <v>0.41509433962264153</v>
      </c>
      <c r="U101">
        <v>0.57834290401968835</v>
      </c>
      <c r="V101">
        <v>6.5627563576702219E-3</v>
      </c>
    </row>
    <row r="102" spans="1:22" x14ac:dyDescent="0.25">
      <c r="A102">
        <v>2016</v>
      </c>
      <c r="B102" t="s">
        <v>125</v>
      </c>
      <c r="C102">
        <v>112</v>
      </c>
      <c r="D102">
        <v>1904</v>
      </c>
      <c r="E102" t="s">
        <v>50</v>
      </c>
      <c r="F102">
        <v>0.12687458923343489</v>
      </c>
      <c r="G102">
        <v>7.6379397165671534E-2</v>
      </c>
      <c r="H102">
        <v>0.11449908336029332</v>
      </c>
      <c r="I102">
        <v>0.21425584035370734</v>
      </c>
      <c r="J102" t="s">
        <v>56</v>
      </c>
      <c r="K102">
        <v>17.428911870902255</v>
      </c>
      <c r="L102">
        <v>17.83376569907912</v>
      </c>
      <c r="M102">
        <v>9.806646201086572</v>
      </c>
      <c r="N102">
        <v>4.7184988712950942</v>
      </c>
      <c r="O102" t="s">
        <v>262</v>
      </c>
      <c r="P102">
        <v>17.83376569907912</v>
      </c>
      <c r="Q102">
        <v>9.4001339436088376</v>
      </c>
      <c r="R102">
        <v>8.3113982784366414</v>
      </c>
      <c r="S102">
        <v>8.6673358498459567</v>
      </c>
      <c r="T102">
        <v>0.48056244830438377</v>
      </c>
      <c r="U102">
        <v>0.33664185277088504</v>
      </c>
      <c r="V102">
        <v>0.18279569892473119</v>
      </c>
    </row>
    <row r="103" spans="1:22" x14ac:dyDescent="0.25">
      <c r="A103">
        <v>2020</v>
      </c>
      <c r="B103" t="s">
        <v>70</v>
      </c>
      <c r="C103">
        <v>49</v>
      </c>
      <c r="D103">
        <v>1971</v>
      </c>
      <c r="E103" t="s">
        <v>45</v>
      </c>
      <c r="F103">
        <v>0.37380722706049119</v>
      </c>
      <c r="G103">
        <v>5.9811155973011794E-2</v>
      </c>
      <c r="H103">
        <v>0.25900291930033026</v>
      </c>
      <c r="I103">
        <v>2.0633327647172188</v>
      </c>
      <c r="J103" t="s">
        <v>72</v>
      </c>
      <c r="K103">
        <v>14.869178826559068</v>
      </c>
      <c r="L103">
        <v>16.334825961334875</v>
      </c>
      <c r="M103">
        <v>7.4645098346365275</v>
      </c>
      <c r="N103">
        <v>3.8918202981106265</v>
      </c>
      <c r="O103" t="s">
        <v>259</v>
      </c>
      <c r="P103">
        <v>18.479294186231783</v>
      </c>
      <c r="Q103">
        <v>9.3846095955793096</v>
      </c>
      <c r="R103">
        <v>8.4247925986552623</v>
      </c>
      <c r="S103">
        <v>8.8933444976678118</v>
      </c>
      <c r="T103">
        <v>0.61185185185185176</v>
      </c>
      <c r="U103">
        <v>0.38296296296296289</v>
      </c>
      <c r="V103">
        <v>5.185185185185185E-3</v>
      </c>
    </row>
    <row r="104" spans="1:22" x14ac:dyDescent="0.25">
      <c r="A104">
        <v>2022</v>
      </c>
      <c r="B104" t="s">
        <v>86</v>
      </c>
      <c r="C104">
        <v>26</v>
      </c>
      <c r="D104">
        <v>1996</v>
      </c>
      <c r="E104" t="s">
        <v>45</v>
      </c>
      <c r="F104">
        <v>0.28565903421535765</v>
      </c>
      <c r="G104">
        <v>0.19198900210289102</v>
      </c>
      <c r="H104">
        <v>0.49264825929032013</v>
      </c>
      <c r="I104">
        <v>2.3148181861580203E-2</v>
      </c>
      <c r="J104" t="s">
        <v>72</v>
      </c>
      <c r="K104">
        <v>13.482319133588108</v>
      </c>
      <c r="L104">
        <v>14.424676493317532</v>
      </c>
      <c r="M104">
        <v>6.8112443786012937</v>
      </c>
      <c r="N104">
        <v>3.2580965380214821</v>
      </c>
      <c r="O104" t="s">
        <v>259</v>
      </c>
      <c r="P104">
        <v>16.717877695001235</v>
      </c>
      <c r="Q104">
        <v>9.3770518140979444</v>
      </c>
      <c r="R104">
        <v>8.6695917714985082</v>
      </c>
      <c r="S104">
        <v>8.5139224884940585</v>
      </c>
      <c r="T104">
        <v>0.42183994016454746</v>
      </c>
      <c r="U104">
        <v>0.4928945400149588</v>
      </c>
      <c r="V104">
        <v>8.5265519820493629E-2</v>
      </c>
    </row>
    <row r="105" spans="1:22" x14ac:dyDescent="0.25">
      <c r="A105">
        <v>2017</v>
      </c>
      <c r="B105" t="s">
        <v>88</v>
      </c>
      <c r="C105">
        <v>45</v>
      </c>
      <c r="D105">
        <v>1972</v>
      </c>
      <c r="E105" t="s">
        <v>89</v>
      </c>
      <c r="F105">
        <v>0.30167331476882164</v>
      </c>
      <c r="G105">
        <v>0.10823582358235824</v>
      </c>
      <c r="H105">
        <v>0.19722491020321137</v>
      </c>
      <c r="I105">
        <v>0.60668322420410925</v>
      </c>
      <c r="J105" t="s">
        <v>72</v>
      </c>
      <c r="K105">
        <v>17.925908899258435</v>
      </c>
      <c r="L105">
        <v>18.525941254609858</v>
      </c>
      <c r="M105">
        <v>9.915663128466262</v>
      </c>
      <c r="N105">
        <v>3.8066624897703196</v>
      </c>
      <c r="O105" t="s">
        <v>259</v>
      </c>
      <c r="P105">
        <v>20.635075084767188</v>
      </c>
      <c r="Q105">
        <v>9.3700821808416883</v>
      </c>
      <c r="R105">
        <v>7.6583087315515455</v>
      </c>
      <c r="S105">
        <v>9.1371264615685828</v>
      </c>
      <c r="T105">
        <v>0.79218865143699335</v>
      </c>
      <c r="U105">
        <v>0.18054532056005895</v>
      </c>
      <c r="V105">
        <v>2.7266028002947678E-2</v>
      </c>
    </row>
    <row r="106" spans="1:22" x14ac:dyDescent="0.25">
      <c r="A106">
        <v>2019</v>
      </c>
      <c r="B106" t="s">
        <v>141</v>
      </c>
      <c r="C106">
        <v>28</v>
      </c>
      <c r="D106">
        <v>1991</v>
      </c>
      <c r="E106" t="s">
        <v>50</v>
      </c>
      <c r="F106">
        <v>0.32330847684927688</v>
      </c>
      <c r="G106">
        <v>0.1619181458170626</v>
      </c>
      <c r="H106">
        <v>0.23866759404064691</v>
      </c>
      <c r="I106">
        <v>0.35974082202912838</v>
      </c>
      <c r="J106" t="s">
        <v>56</v>
      </c>
      <c r="K106">
        <v>16.317126575457888</v>
      </c>
      <c r="L106">
        <v>16.705107404583124</v>
      </c>
      <c r="M106">
        <v>7.4401466806626884</v>
      </c>
      <c r="N106">
        <v>3.3322045101752038</v>
      </c>
      <c r="O106" t="s">
        <v>262</v>
      </c>
      <c r="P106">
        <v>16.705107404583124</v>
      </c>
      <c r="Q106">
        <v>9.3630614589938475</v>
      </c>
      <c r="R106">
        <v>7.5336937098486327</v>
      </c>
      <c r="S106">
        <v>8.8720665134083418</v>
      </c>
      <c r="T106">
        <v>0.6120171673819742</v>
      </c>
      <c r="U106">
        <v>0.16051502145922747</v>
      </c>
      <c r="V106">
        <v>0.22746781115879827</v>
      </c>
    </row>
    <row r="107" spans="1:22" x14ac:dyDescent="0.25">
      <c r="A107">
        <v>2020</v>
      </c>
      <c r="B107" t="s">
        <v>94</v>
      </c>
      <c r="C107">
        <v>16</v>
      </c>
      <c r="D107">
        <v>2004</v>
      </c>
      <c r="E107" t="s">
        <v>50</v>
      </c>
      <c r="F107">
        <v>0.34477060181694408</v>
      </c>
      <c r="G107">
        <v>6.2376259316949935E-2</v>
      </c>
      <c r="H107">
        <v>0.18721884283618043</v>
      </c>
      <c r="I107">
        <v>0.48607428609329306</v>
      </c>
      <c r="J107" t="s">
        <v>84</v>
      </c>
      <c r="K107">
        <v>15.534830329361503</v>
      </c>
      <c r="L107">
        <v>16.6339238011977</v>
      </c>
      <c r="M107">
        <v>6.0591231955817966</v>
      </c>
      <c r="N107">
        <v>2.7725887222397811</v>
      </c>
      <c r="O107" t="s">
        <v>258</v>
      </c>
      <c r="P107">
        <v>16.6339238011977</v>
      </c>
      <c r="Q107">
        <v>9.3535745400620911</v>
      </c>
      <c r="R107">
        <v>8.2687318321177372</v>
      </c>
      <c r="S107">
        <v>8.8436150921839491</v>
      </c>
      <c r="T107">
        <v>0.60051993067590992</v>
      </c>
      <c r="U107">
        <v>0.33795493934142112</v>
      </c>
      <c r="V107">
        <v>6.1525129982668979E-2</v>
      </c>
    </row>
    <row r="108" spans="1:22" x14ac:dyDescent="0.25">
      <c r="A108">
        <v>2017</v>
      </c>
      <c r="B108" t="s">
        <v>112</v>
      </c>
      <c r="C108">
        <v>21</v>
      </c>
      <c r="D108">
        <v>1996</v>
      </c>
      <c r="E108" t="s">
        <v>45</v>
      </c>
      <c r="F108">
        <v>-0.28335932278903991</v>
      </c>
      <c r="G108">
        <v>-0.15896025993501625</v>
      </c>
      <c r="H108">
        <v>-0.46696035242290757</v>
      </c>
      <c r="I108">
        <v>2.2276676319893072E-6</v>
      </c>
      <c r="J108" t="s">
        <v>68</v>
      </c>
      <c r="K108">
        <v>12.515026853257494</v>
      </c>
      <c r="L108">
        <v>13.592616975405273</v>
      </c>
      <c r="M108">
        <v>6.2245584292753602</v>
      </c>
      <c r="N108">
        <v>3.044522437723423</v>
      </c>
      <c r="O108" t="s">
        <v>261</v>
      </c>
      <c r="P108">
        <v>15.701750805562599</v>
      </c>
      <c r="Q108">
        <v>9.3439426345893679</v>
      </c>
      <c r="R108">
        <v>7.9522449411414255</v>
      </c>
      <c r="S108">
        <v>8.8504158395536177</v>
      </c>
      <c r="T108">
        <v>0.61046959199384143</v>
      </c>
      <c r="U108">
        <v>0.24865280985373364</v>
      </c>
      <c r="V108">
        <v>0.14087759815242495</v>
      </c>
    </row>
    <row r="109" spans="1:22" x14ac:dyDescent="0.25">
      <c r="A109">
        <v>2021</v>
      </c>
      <c r="B109" t="s">
        <v>131</v>
      </c>
      <c r="C109">
        <v>107</v>
      </c>
      <c r="D109">
        <v>1914</v>
      </c>
      <c r="E109" t="s">
        <v>45</v>
      </c>
      <c r="F109">
        <v>0.10976016566196428</v>
      </c>
      <c r="G109">
        <v>2.9044488285828673E-2</v>
      </c>
      <c r="H109">
        <v>5.7988167959883166E-2</v>
      </c>
      <c r="I109">
        <v>2.0810026486227344</v>
      </c>
      <c r="J109" t="s">
        <v>47</v>
      </c>
      <c r="K109">
        <v>13.853159844765962</v>
      </c>
      <c r="L109">
        <v>14.544570100498452</v>
      </c>
      <c r="M109">
        <v>7.7402295247631816</v>
      </c>
      <c r="N109">
        <v>4.6728288344619058</v>
      </c>
      <c r="O109" t="s">
        <v>260</v>
      </c>
      <c r="P109">
        <v>16.723438337494454</v>
      </c>
      <c r="Q109">
        <v>9.3343903956427159</v>
      </c>
      <c r="R109">
        <v>8.4078664874885316</v>
      </c>
      <c r="S109">
        <v>8.7605334100297263</v>
      </c>
      <c r="T109">
        <v>0.56334841628959276</v>
      </c>
      <c r="U109">
        <v>0.39592760180995473</v>
      </c>
      <c r="V109">
        <v>4.0723981900452483E-2</v>
      </c>
    </row>
    <row r="110" spans="1:22" x14ac:dyDescent="0.25">
      <c r="A110">
        <v>2022</v>
      </c>
      <c r="B110" t="s">
        <v>143</v>
      </c>
      <c r="C110">
        <v>208</v>
      </c>
      <c r="D110">
        <v>1814</v>
      </c>
      <c r="E110" t="s">
        <v>50</v>
      </c>
      <c r="F110">
        <v>0.24610269671222756</v>
      </c>
      <c r="G110">
        <v>7.7061885482938117E-2</v>
      </c>
      <c r="H110">
        <v>0.10473854667798635</v>
      </c>
      <c r="I110">
        <v>0.26073143701514589</v>
      </c>
      <c r="J110" t="s">
        <v>47</v>
      </c>
      <c r="K110">
        <v>17.275071182923345</v>
      </c>
      <c r="L110">
        <v>17.58192958953363</v>
      </c>
      <c r="M110">
        <v>9.3889885234038282</v>
      </c>
      <c r="N110">
        <v>5.3375380797013179</v>
      </c>
      <c r="O110" t="s">
        <v>260</v>
      </c>
      <c r="P110">
        <v>17.58192958953363</v>
      </c>
      <c r="Q110">
        <v>9.3263440477324888</v>
      </c>
      <c r="R110">
        <v>8.3380665255188013</v>
      </c>
      <c r="S110">
        <v>8.6638875705670415</v>
      </c>
      <c r="T110">
        <v>0.51558325912733749</v>
      </c>
      <c r="U110">
        <v>0.37221727515583258</v>
      </c>
      <c r="V110">
        <v>0.11219946571682991</v>
      </c>
    </row>
    <row r="111" spans="1:22" x14ac:dyDescent="0.25">
      <c r="A111">
        <v>2021</v>
      </c>
      <c r="B111" t="s">
        <v>78</v>
      </c>
      <c r="C111">
        <v>180</v>
      </c>
      <c r="D111">
        <v>1841</v>
      </c>
      <c r="E111" t="s">
        <v>50</v>
      </c>
      <c r="F111">
        <v>-2.7328714395688992E-2</v>
      </c>
      <c r="G111">
        <v>-1.0027218570254725E-2</v>
      </c>
      <c r="H111">
        <v>-8.5187609075043635E-2</v>
      </c>
      <c r="I111">
        <v>1.0449296661767793</v>
      </c>
      <c r="J111" t="s">
        <v>47</v>
      </c>
      <c r="K111">
        <v>16.031229717936657</v>
      </c>
      <c r="L111">
        <v>18.170782455329338</v>
      </c>
      <c r="M111">
        <v>8.0426994968976366</v>
      </c>
      <c r="N111">
        <v>5.1929568508902104</v>
      </c>
      <c r="O111" t="s">
        <v>260</v>
      </c>
      <c r="P111">
        <v>18.170782455329338</v>
      </c>
      <c r="Q111">
        <v>9.3227758013059709</v>
      </c>
      <c r="R111">
        <v>3.912023005428146</v>
      </c>
      <c r="S111">
        <v>9.2992665811705848</v>
      </c>
      <c r="T111">
        <v>0.9767649687220733</v>
      </c>
      <c r="U111">
        <v>4.4682752457551383E-3</v>
      </c>
      <c r="V111">
        <v>1.876675603217158E-2</v>
      </c>
    </row>
    <row r="112" spans="1:22" x14ac:dyDescent="0.25">
      <c r="A112">
        <v>2019</v>
      </c>
      <c r="B112" t="s">
        <v>62</v>
      </c>
      <c r="C112">
        <v>24</v>
      </c>
      <c r="D112">
        <v>1995</v>
      </c>
      <c r="E112" t="s">
        <v>50</v>
      </c>
      <c r="F112">
        <v>0.41864268192968113</v>
      </c>
      <c r="G112">
        <v>6.409614421632448E-2</v>
      </c>
      <c r="H112">
        <v>0.12841735640832705</v>
      </c>
      <c r="I112">
        <v>3.9362224039247753</v>
      </c>
      <c r="J112" t="s">
        <v>64</v>
      </c>
      <c r="K112">
        <v>15.198549626363492</v>
      </c>
      <c r="L112">
        <v>15.893450973517844</v>
      </c>
      <c r="M112">
        <v>7.7332456465297952</v>
      </c>
      <c r="N112">
        <v>3.1780538303479458</v>
      </c>
      <c r="O112" t="s">
        <v>262</v>
      </c>
      <c r="P112">
        <v>15.893450973517844</v>
      </c>
      <c r="Q112">
        <v>9.3128969603012752</v>
      </c>
      <c r="R112">
        <v>8.7577836563341673</v>
      </c>
      <c r="S112">
        <v>8.382518288089635</v>
      </c>
      <c r="T112">
        <v>0.3944043321299639</v>
      </c>
      <c r="U112">
        <v>0.57400722021660655</v>
      </c>
      <c r="V112">
        <v>3.1588447653429601E-2</v>
      </c>
    </row>
    <row r="113" spans="1:22" x14ac:dyDescent="0.25">
      <c r="A113">
        <v>2021</v>
      </c>
      <c r="B113" t="s">
        <v>80</v>
      </c>
      <c r="C113">
        <v>180</v>
      </c>
      <c r="D113">
        <v>1841</v>
      </c>
      <c r="E113" t="s">
        <v>50</v>
      </c>
      <c r="F113">
        <v>7.8130984297204137E-2</v>
      </c>
      <c r="G113">
        <v>2.1199944575308299E-2</v>
      </c>
      <c r="H113">
        <v>2.0962493577667409E-2</v>
      </c>
      <c r="I113">
        <v>0.63589939997446698</v>
      </c>
      <c r="J113" t="s">
        <v>72</v>
      </c>
      <c r="K113">
        <v>17.189508019699776</v>
      </c>
      <c r="L113">
        <v>17.1782442731743</v>
      </c>
      <c r="M113">
        <v>9.6166051602549114</v>
      </c>
      <c r="N113">
        <v>5.1929568508902104</v>
      </c>
      <c r="O113" t="s">
        <v>259</v>
      </c>
      <c r="P113">
        <v>17.1782442731743</v>
      </c>
      <c r="Q113">
        <v>9.3065592297167257</v>
      </c>
      <c r="R113">
        <v>3.912023005428146</v>
      </c>
      <c r="S113">
        <v>9.2992665811705848</v>
      </c>
      <c r="T113">
        <v>0.9927338782924614</v>
      </c>
      <c r="U113">
        <v>4.5413260672116261E-3</v>
      </c>
      <c r="V113">
        <v>2.7247956403269754E-3</v>
      </c>
    </row>
    <row r="114" spans="1:22" x14ac:dyDescent="0.25">
      <c r="A114">
        <v>2022</v>
      </c>
      <c r="B114" t="s">
        <v>131</v>
      </c>
      <c r="C114">
        <v>108</v>
      </c>
      <c r="D114">
        <v>1914</v>
      </c>
      <c r="E114" t="s">
        <v>45</v>
      </c>
      <c r="F114">
        <v>0.29741258139468174</v>
      </c>
      <c r="G114">
        <v>0.10323096460978365</v>
      </c>
      <c r="H114">
        <v>0.15834660130045167</v>
      </c>
      <c r="I114">
        <v>1.2847107082413012</v>
      </c>
      <c r="J114" t="s">
        <v>47</v>
      </c>
      <c r="K114">
        <v>14.085190306600634</v>
      </c>
      <c r="L114">
        <v>14.51300776343189</v>
      </c>
      <c r="M114">
        <v>7.7279755421055585</v>
      </c>
      <c r="N114">
        <v>4.6821312271242199</v>
      </c>
      <c r="O114" t="s">
        <v>260</v>
      </c>
      <c r="P114">
        <v>16.806208965115594</v>
      </c>
      <c r="Q114">
        <v>9.2993126093884886</v>
      </c>
      <c r="R114">
        <v>8.013678974058605</v>
      </c>
      <c r="S114">
        <v>8.907496850080701</v>
      </c>
      <c r="T114">
        <v>0.67582861762328217</v>
      </c>
      <c r="U114">
        <v>0.27647534357316089</v>
      </c>
      <c r="V114">
        <v>4.7696038803556995E-2</v>
      </c>
    </row>
    <row r="115" spans="1:22" x14ac:dyDescent="0.25">
      <c r="A115">
        <v>2019</v>
      </c>
      <c r="B115" t="s">
        <v>108</v>
      </c>
      <c r="C115">
        <v>180</v>
      </c>
      <c r="D115">
        <v>1839</v>
      </c>
      <c r="E115" t="s">
        <v>50</v>
      </c>
      <c r="F115">
        <v>0.2502381405982092</v>
      </c>
      <c r="G115">
        <v>8.014521935444506E-2</v>
      </c>
      <c r="H115">
        <v>0.13771952817824376</v>
      </c>
      <c r="I115">
        <v>0.65926843208230135</v>
      </c>
      <c r="J115" t="s">
        <v>110</v>
      </c>
      <c r="K115">
        <v>16.763889135134797</v>
      </c>
      <c r="L115">
        <v>17.305268116605909</v>
      </c>
      <c r="M115">
        <v>8.518392471991719</v>
      </c>
      <c r="N115">
        <v>5.1929568508902104</v>
      </c>
      <c r="O115" t="s">
        <v>258</v>
      </c>
      <c r="P115">
        <v>17.305268116605909</v>
      </c>
      <c r="Q115">
        <v>9.2909982749936368</v>
      </c>
      <c r="R115">
        <v>8.6394108241404872</v>
      </c>
      <c r="S115">
        <v>8.4908492160766347</v>
      </c>
      <c r="T115">
        <v>0.44926199261992622</v>
      </c>
      <c r="U115">
        <v>0.52121771217712176</v>
      </c>
      <c r="V115">
        <v>2.9520295202952029E-2</v>
      </c>
    </row>
    <row r="116" spans="1:22" x14ac:dyDescent="0.25">
      <c r="A116">
        <v>2019</v>
      </c>
      <c r="B116" t="s">
        <v>94</v>
      </c>
      <c r="C116">
        <v>15</v>
      </c>
      <c r="D116">
        <v>2004</v>
      </c>
      <c r="E116" t="s">
        <v>50</v>
      </c>
      <c r="F116">
        <v>-3.5623608762290558E-2</v>
      </c>
      <c r="G116">
        <v>-4.8795956914179399E-3</v>
      </c>
      <c r="H116">
        <v>-1.6505294768053756E-2</v>
      </c>
      <c r="I116">
        <v>0.61569031389046391</v>
      </c>
      <c r="J116" t="s">
        <v>84</v>
      </c>
      <c r="K116">
        <v>15.287606168331148</v>
      </c>
      <c r="L116">
        <v>16.506225026481925</v>
      </c>
      <c r="M116">
        <v>5.9506425525877269</v>
      </c>
      <c r="N116">
        <v>2.7080502011022101</v>
      </c>
      <c r="O116" t="s">
        <v>258</v>
      </c>
      <c r="P116">
        <v>16.506225026481925</v>
      </c>
      <c r="Q116">
        <v>9.2873014131123117</v>
      </c>
      <c r="R116">
        <v>8.1461295100254052</v>
      </c>
      <c r="S116">
        <v>8.7993600831799075</v>
      </c>
      <c r="T116">
        <v>0.61388888888888893</v>
      </c>
      <c r="U116">
        <v>0.31944444444444442</v>
      </c>
      <c r="V116">
        <v>6.6666666666666666E-2</v>
      </c>
    </row>
    <row r="117" spans="1:22" x14ac:dyDescent="0.25">
      <c r="A117">
        <v>2022</v>
      </c>
      <c r="B117" t="s">
        <v>147</v>
      </c>
      <c r="C117">
        <v>50</v>
      </c>
      <c r="D117">
        <v>1972</v>
      </c>
      <c r="E117" t="s">
        <v>50</v>
      </c>
      <c r="F117">
        <v>0.22731120097808707</v>
      </c>
      <c r="G117">
        <v>0.10408905923645057</v>
      </c>
      <c r="H117">
        <v>0.11898588775845094</v>
      </c>
      <c r="I117">
        <v>0.49901250822909804</v>
      </c>
      <c r="J117" t="s">
        <v>47</v>
      </c>
      <c r="K117">
        <v>16.315962419087736</v>
      </c>
      <c r="L117">
        <v>16.449720443397261</v>
      </c>
      <c r="M117">
        <v>8.5201887003960355</v>
      </c>
      <c r="N117">
        <v>3.912023005428146</v>
      </c>
      <c r="O117" t="s">
        <v>260</v>
      </c>
      <c r="P117">
        <v>16.449720443397261</v>
      </c>
      <c r="Q117">
        <v>9.2835908337157758</v>
      </c>
      <c r="R117">
        <v>7.9895604493338652</v>
      </c>
      <c r="S117">
        <v>8.6928257600593959</v>
      </c>
      <c r="T117">
        <v>0.55390334572490707</v>
      </c>
      <c r="U117">
        <v>0.27416356877323422</v>
      </c>
      <c r="V117">
        <v>0.17193308550185873</v>
      </c>
    </row>
    <row r="118" spans="1:22" x14ac:dyDescent="0.25">
      <c r="A118">
        <v>2017</v>
      </c>
      <c r="B118" t="s">
        <v>145</v>
      </c>
      <c r="C118">
        <v>26</v>
      </c>
      <c r="D118">
        <v>1991</v>
      </c>
      <c r="E118" t="s">
        <v>45</v>
      </c>
      <c r="F118">
        <v>-0.2053439454235361</v>
      </c>
      <c r="G118">
        <v>-7.2740454325761233E-2</v>
      </c>
      <c r="H118">
        <v>-0.21530758226037197</v>
      </c>
      <c r="I118">
        <v>1.2914155770324047</v>
      </c>
      <c r="J118" t="s">
        <v>72</v>
      </c>
      <c r="K118">
        <v>13.639727578009902</v>
      </c>
      <c r="L118">
        <v>14.724897513521634</v>
      </c>
      <c r="M118">
        <v>7.44716835960004</v>
      </c>
      <c r="N118">
        <v>3.2580965380214821</v>
      </c>
      <c r="O118" t="s">
        <v>259</v>
      </c>
      <c r="P118">
        <v>16.834031343678962</v>
      </c>
      <c r="Q118">
        <v>9.273794361471861</v>
      </c>
      <c r="R118">
        <v>0</v>
      </c>
      <c r="S118">
        <v>8.6453921217013701</v>
      </c>
      <c r="T118">
        <v>0.53344343517753923</v>
      </c>
      <c r="U118">
        <v>0</v>
      </c>
      <c r="V118">
        <v>0.46655656482246083</v>
      </c>
    </row>
    <row r="119" spans="1:22" x14ac:dyDescent="0.25">
      <c r="A119">
        <v>2018</v>
      </c>
      <c r="B119" t="s">
        <v>125</v>
      </c>
      <c r="C119">
        <v>114</v>
      </c>
      <c r="D119">
        <v>1904</v>
      </c>
      <c r="E119" t="s">
        <v>50</v>
      </c>
      <c r="F119">
        <v>0.1417526539593803</v>
      </c>
      <c r="G119">
        <v>9.0784436953665087E-2</v>
      </c>
      <c r="H119">
        <v>0.11732998597061213</v>
      </c>
      <c r="I119">
        <v>0.14199054387582147</v>
      </c>
      <c r="J119" t="s">
        <v>56</v>
      </c>
      <c r="K119">
        <v>17.519992655305618</v>
      </c>
      <c r="L119">
        <v>17.776495141441082</v>
      </c>
      <c r="M119">
        <v>9.8260664055675431</v>
      </c>
      <c r="N119">
        <v>4.7361984483944957</v>
      </c>
      <c r="O119" t="s">
        <v>262</v>
      </c>
      <c r="P119">
        <v>17.776495141441082</v>
      </c>
      <c r="Q119">
        <v>9.2695522316080297</v>
      </c>
      <c r="R119">
        <v>8.2160880986323157</v>
      </c>
      <c r="S119">
        <v>8.794824928014517</v>
      </c>
      <c r="T119">
        <v>0.62205466540999055</v>
      </c>
      <c r="U119">
        <v>0.34872761545711595</v>
      </c>
      <c r="V119">
        <v>2.9217719132893498E-2</v>
      </c>
    </row>
    <row r="120" spans="1:22" x14ac:dyDescent="0.25">
      <c r="A120">
        <v>2021</v>
      </c>
      <c r="B120" t="s">
        <v>143</v>
      </c>
      <c r="C120">
        <v>207</v>
      </c>
      <c r="D120">
        <v>1814</v>
      </c>
      <c r="E120" t="s">
        <v>50</v>
      </c>
      <c r="F120">
        <v>0.21336302895322939</v>
      </c>
      <c r="G120">
        <v>7.311116764182142E-2</v>
      </c>
      <c r="H120">
        <v>0.10470326787861124</v>
      </c>
      <c r="I120">
        <v>0.29324424647364516</v>
      </c>
      <c r="J120" t="s">
        <v>47</v>
      </c>
      <c r="K120">
        <v>17.127840295383734</v>
      </c>
      <c r="L120">
        <v>17.486989497398042</v>
      </c>
      <c r="M120">
        <v>9.288226910633254</v>
      </c>
      <c r="N120">
        <v>5.3327187932653688</v>
      </c>
      <c r="O120" t="s">
        <v>260</v>
      </c>
      <c r="P120">
        <v>17.486989497398042</v>
      </c>
      <c r="Q120">
        <v>9.2657750788642836</v>
      </c>
      <c r="R120">
        <v>8.2687318321177372</v>
      </c>
      <c r="S120">
        <v>8.6394108241404872</v>
      </c>
      <c r="T120">
        <v>0.53453169347209084</v>
      </c>
      <c r="U120">
        <v>0.36896877956480606</v>
      </c>
      <c r="V120">
        <v>9.6499526963103127E-2</v>
      </c>
    </row>
    <row r="121" spans="1:22" x14ac:dyDescent="0.25">
      <c r="A121">
        <v>2019</v>
      </c>
      <c r="B121" t="s">
        <v>149</v>
      </c>
      <c r="C121">
        <v>48</v>
      </c>
      <c r="D121">
        <v>1971</v>
      </c>
      <c r="E121" t="s">
        <v>45</v>
      </c>
      <c r="F121">
        <v>0.15947644880737105</v>
      </c>
      <c r="G121">
        <v>5.6603196919221242E-2</v>
      </c>
      <c r="H121">
        <v>0.19065266625488983</v>
      </c>
      <c r="I121">
        <v>0.72944114354602607</v>
      </c>
      <c r="J121" t="s">
        <v>72</v>
      </c>
      <c r="K121">
        <v>13.786493608893782</v>
      </c>
      <c r="L121">
        <v>15.000881413890548</v>
      </c>
      <c r="M121">
        <v>7.1838707150624526</v>
      </c>
      <c r="N121">
        <v>3.8712010109078911</v>
      </c>
      <c r="O121" t="s">
        <v>259</v>
      </c>
      <c r="P121">
        <v>17.177631138037384</v>
      </c>
      <c r="Q121">
        <v>9.26479886931957</v>
      </c>
      <c r="R121">
        <v>7.5694712850050401</v>
      </c>
      <c r="S121">
        <v>8.6755296244572282</v>
      </c>
      <c r="T121">
        <v>0.55473251028806592</v>
      </c>
      <c r="U121">
        <v>0.18353909465020579</v>
      </c>
      <c r="V121">
        <v>0.2617283950617284</v>
      </c>
    </row>
    <row r="122" spans="1:22" x14ac:dyDescent="0.25">
      <c r="A122">
        <v>2020</v>
      </c>
      <c r="B122" t="s">
        <v>133</v>
      </c>
      <c r="C122">
        <v>35</v>
      </c>
      <c r="D122">
        <v>1985</v>
      </c>
      <c r="E122" t="s">
        <v>50</v>
      </c>
      <c r="F122">
        <v>0.45391438488237562</v>
      </c>
      <c r="G122">
        <v>9.1509874047582027E-2</v>
      </c>
      <c r="H122">
        <v>4.3683194774346797E-2</v>
      </c>
      <c r="I122">
        <v>0.30389510219822602</v>
      </c>
      <c r="J122" t="s">
        <v>47</v>
      </c>
      <c r="K122">
        <v>17.109271196024189</v>
      </c>
      <c r="L122">
        <v>16.369787785676944</v>
      </c>
      <c r="M122">
        <v>8.6143199021469599</v>
      </c>
      <c r="N122">
        <v>3.5553480614894135</v>
      </c>
      <c r="O122" t="s">
        <v>260</v>
      </c>
      <c r="P122">
        <v>16.369787785676944</v>
      </c>
      <c r="Q122">
        <v>9.2524415479948185</v>
      </c>
      <c r="R122">
        <v>8.7718354097898175</v>
      </c>
      <c r="S122">
        <v>8.2661644366124918</v>
      </c>
      <c r="T122">
        <v>0.37296260786193675</v>
      </c>
      <c r="U122">
        <v>0.61840843720038352</v>
      </c>
      <c r="V122">
        <v>8.6289549376797701E-3</v>
      </c>
    </row>
    <row r="123" spans="1:22" x14ac:dyDescent="0.25">
      <c r="A123">
        <v>2020</v>
      </c>
      <c r="B123" t="s">
        <v>143</v>
      </c>
      <c r="C123">
        <v>206</v>
      </c>
      <c r="D123">
        <v>1814</v>
      </c>
      <c r="E123" t="s">
        <v>50</v>
      </c>
      <c r="F123">
        <v>0.15249886758266645</v>
      </c>
      <c r="G123">
        <v>5.1491205709915881E-2</v>
      </c>
      <c r="H123">
        <v>7.8869280024988289E-2</v>
      </c>
      <c r="I123">
        <v>0.28114147667220291</v>
      </c>
      <c r="J123" t="s">
        <v>47</v>
      </c>
      <c r="K123">
        <v>17.058571549620829</v>
      </c>
      <c r="L123">
        <v>17.484952318185734</v>
      </c>
      <c r="M123">
        <v>9.2352280874839625</v>
      </c>
      <c r="N123">
        <v>5.3278761687895813</v>
      </c>
      <c r="O123" t="s">
        <v>260</v>
      </c>
      <c r="P123">
        <v>17.484952318185734</v>
      </c>
      <c r="Q123">
        <v>9.2476361567198797</v>
      </c>
      <c r="R123">
        <v>8.1997389606307856</v>
      </c>
      <c r="S123">
        <v>8.6125033712205621</v>
      </c>
      <c r="T123">
        <v>0.52986512524084783</v>
      </c>
      <c r="U123">
        <v>0.35067437379576105</v>
      </c>
      <c r="V123">
        <v>0.11946050096339114</v>
      </c>
    </row>
    <row r="124" spans="1:22" x14ac:dyDescent="0.25">
      <c r="A124">
        <v>2021</v>
      </c>
      <c r="B124" t="s">
        <v>133</v>
      </c>
      <c r="C124">
        <v>36</v>
      </c>
      <c r="D124">
        <v>1985</v>
      </c>
      <c r="E124" t="s">
        <v>50</v>
      </c>
      <c r="F124">
        <v>0.53202712886209491</v>
      </c>
      <c r="G124">
        <v>0.10772047604516326</v>
      </c>
      <c r="H124">
        <v>5.0881049331555621E-2</v>
      </c>
      <c r="I124">
        <v>0.24265259984928411</v>
      </c>
      <c r="J124" t="s">
        <v>47</v>
      </c>
      <c r="K124">
        <v>17.138782433543472</v>
      </c>
      <c r="L124">
        <v>16.388733288800843</v>
      </c>
      <c r="M124">
        <v>8.596558746796978</v>
      </c>
      <c r="N124">
        <v>3.5835189384561099</v>
      </c>
      <c r="O124" t="s">
        <v>260</v>
      </c>
      <c r="P124">
        <v>16.388733288800843</v>
      </c>
      <c r="Q124">
        <v>9.2389278288280945</v>
      </c>
      <c r="R124">
        <v>8.9450718943613019</v>
      </c>
      <c r="S124">
        <v>7.8477625374736082</v>
      </c>
      <c r="T124">
        <v>0.2487852283770651</v>
      </c>
      <c r="U124">
        <v>0.74538386783284738</v>
      </c>
      <c r="V124">
        <v>5.8309037900874635E-3</v>
      </c>
    </row>
    <row r="125" spans="1:22" x14ac:dyDescent="0.25">
      <c r="A125">
        <v>2017</v>
      </c>
      <c r="B125" t="s">
        <v>121</v>
      </c>
      <c r="C125">
        <v>112</v>
      </c>
      <c r="D125">
        <v>1905</v>
      </c>
      <c r="E125" t="s">
        <v>45</v>
      </c>
      <c r="F125">
        <v>5.4388403494837173E-2</v>
      </c>
      <c r="G125">
        <v>3.1788217817185833E-2</v>
      </c>
      <c r="H125">
        <v>4.3951047828924145E-2</v>
      </c>
      <c r="I125">
        <v>0.26334392374900717</v>
      </c>
      <c r="J125" t="s">
        <v>102</v>
      </c>
      <c r="K125">
        <v>18.353247370102316</v>
      </c>
      <c r="L125">
        <v>18.677228123098292</v>
      </c>
      <c r="M125">
        <v>9.5306106340211159</v>
      </c>
      <c r="N125">
        <v>4.7184988712950942</v>
      </c>
      <c r="O125" t="s">
        <v>260</v>
      </c>
      <c r="P125">
        <v>20.786361953255618</v>
      </c>
      <c r="Q125">
        <v>9.2353921005644892</v>
      </c>
      <c r="R125">
        <v>8.1707656770496211</v>
      </c>
      <c r="S125">
        <v>8.5539801762229644</v>
      </c>
      <c r="T125">
        <v>0.50590219224283306</v>
      </c>
      <c r="U125">
        <v>0.3448566610455312</v>
      </c>
      <c r="V125">
        <v>0.14924114671163574</v>
      </c>
    </row>
    <row r="126" spans="1:22" x14ac:dyDescent="0.25">
      <c r="A126">
        <v>2016</v>
      </c>
      <c r="B126" t="s">
        <v>121</v>
      </c>
      <c r="C126">
        <v>111</v>
      </c>
      <c r="D126">
        <v>1905</v>
      </c>
      <c r="E126" t="s">
        <v>45</v>
      </c>
      <c r="F126">
        <v>9.9887163505453763E-2</v>
      </c>
      <c r="G126">
        <v>6.1706983112733912E-2</v>
      </c>
      <c r="H126">
        <v>7.8072339755367731E-2</v>
      </c>
      <c r="I126">
        <v>0.18795336091558756</v>
      </c>
      <c r="J126" t="s">
        <v>102</v>
      </c>
      <c r="K126">
        <v>18.371963077154934</v>
      </c>
      <c r="L126">
        <v>18.607201803810074</v>
      </c>
      <c r="M126">
        <v>9.5028607210682132</v>
      </c>
      <c r="N126">
        <v>4.7095302013123339</v>
      </c>
      <c r="O126" t="s">
        <v>260</v>
      </c>
      <c r="P126">
        <v>20.764252324816894</v>
      </c>
      <c r="Q126">
        <v>9.2299054612585198</v>
      </c>
      <c r="R126">
        <v>7.9491441634631776</v>
      </c>
      <c r="S126">
        <v>7.405701234773356</v>
      </c>
      <c r="T126">
        <v>0.16134598792062124</v>
      </c>
      <c r="U126">
        <v>0.27782571182053495</v>
      </c>
      <c r="V126">
        <v>0.56082830025884389</v>
      </c>
    </row>
    <row r="127" spans="1:22" x14ac:dyDescent="0.25">
      <c r="A127">
        <v>2018</v>
      </c>
      <c r="B127" t="s">
        <v>108</v>
      </c>
      <c r="C127">
        <v>179</v>
      </c>
      <c r="D127">
        <v>1839</v>
      </c>
      <c r="E127" t="s">
        <v>50</v>
      </c>
      <c r="F127">
        <v>0.1784623924507355</v>
      </c>
      <c r="G127">
        <v>9.4126258005489474E-2</v>
      </c>
      <c r="H127">
        <v>0.142422061022205</v>
      </c>
      <c r="I127">
        <v>0.26623646960865943</v>
      </c>
      <c r="J127" t="s">
        <v>110</v>
      </c>
      <c r="K127">
        <v>16.709154733434481</v>
      </c>
      <c r="L127">
        <v>17.123312592026878</v>
      </c>
      <c r="M127">
        <v>9.0298970501940001</v>
      </c>
      <c r="N127">
        <v>5.1873858058407549</v>
      </c>
      <c r="O127" t="s">
        <v>258</v>
      </c>
      <c r="P127">
        <v>17.123312592026878</v>
      </c>
      <c r="Q127">
        <v>9.2232565972427292</v>
      </c>
      <c r="R127">
        <v>8.6015343398499891</v>
      </c>
      <c r="S127">
        <v>8.3961548630391807</v>
      </c>
      <c r="T127">
        <v>0.43731490621915103</v>
      </c>
      <c r="U127">
        <v>0.53701875616979267</v>
      </c>
      <c r="V127">
        <v>2.5666337611056269E-2</v>
      </c>
    </row>
    <row r="128" spans="1:22" x14ac:dyDescent="0.25">
      <c r="A128">
        <v>2019</v>
      </c>
      <c r="B128" t="s">
        <v>66</v>
      </c>
      <c r="C128">
        <v>24</v>
      </c>
      <c r="D128">
        <v>1995</v>
      </c>
      <c r="E128" t="s">
        <v>45</v>
      </c>
      <c r="F128">
        <v>-3.7366548042704624E-2</v>
      </c>
      <c r="G128">
        <v>-2.8938906752411578E-2</v>
      </c>
      <c r="H128">
        <v>-5.2325581395348833E-2</v>
      </c>
      <c r="I128">
        <v>6.8208778173190987E-2</v>
      </c>
      <c r="J128" t="s">
        <v>68</v>
      </c>
      <c r="K128">
        <v>12.391721992416803</v>
      </c>
      <c r="L128">
        <v>12.984020427782584</v>
      </c>
      <c r="M128">
        <v>6.39024066706535</v>
      </c>
      <c r="N128">
        <v>3.1780538303479458</v>
      </c>
      <c r="O128" t="s">
        <v>261</v>
      </c>
      <c r="P128">
        <v>15.160770151929418</v>
      </c>
      <c r="Q128">
        <v>9.2193364952428123</v>
      </c>
      <c r="R128">
        <v>8.4370615347868601</v>
      </c>
      <c r="S128">
        <v>8.4161283251203933</v>
      </c>
      <c r="T128">
        <v>0.44788975021533156</v>
      </c>
      <c r="U128">
        <v>0.4573643410852713</v>
      </c>
      <c r="V128">
        <v>9.4745908699397072E-2</v>
      </c>
    </row>
    <row r="129" spans="1:22" x14ac:dyDescent="0.25">
      <c r="A129">
        <v>2017</v>
      </c>
      <c r="B129" t="s">
        <v>125</v>
      </c>
      <c r="C129">
        <v>113</v>
      </c>
      <c r="D129">
        <v>1904</v>
      </c>
      <c r="E129" t="s">
        <v>50</v>
      </c>
      <c r="F129">
        <v>0.13322483143455011</v>
      </c>
      <c r="G129">
        <v>8.5829838226482921E-2</v>
      </c>
      <c r="H129">
        <v>0.11657003356728715</v>
      </c>
      <c r="I129">
        <v>0.14008370146477564</v>
      </c>
      <c r="J129" t="s">
        <v>56</v>
      </c>
      <c r="K129">
        <v>17.48734557746895</v>
      </c>
      <c r="L129">
        <v>17.7934711054437</v>
      </c>
      <c r="M129">
        <v>9.8079673506787159</v>
      </c>
      <c r="N129">
        <v>4.7273878187123408</v>
      </c>
      <c r="O129" t="s">
        <v>262</v>
      </c>
      <c r="P129">
        <v>17.7934711054437</v>
      </c>
      <c r="Q129">
        <v>9.2173159857126077</v>
      </c>
      <c r="R129">
        <v>8.1969879272588972</v>
      </c>
      <c r="S129">
        <v>8.7323045710331826</v>
      </c>
      <c r="T129">
        <v>0.6156901688182721</v>
      </c>
      <c r="U129">
        <v>0.36047666335650447</v>
      </c>
      <c r="V129">
        <v>2.3833167825223437E-2</v>
      </c>
    </row>
    <row r="130" spans="1:22" x14ac:dyDescent="0.25">
      <c r="A130">
        <v>2020</v>
      </c>
      <c r="B130" t="s">
        <v>131</v>
      </c>
      <c r="C130">
        <v>106</v>
      </c>
      <c r="D130">
        <v>1914</v>
      </c>
      <c r="E130" t="s">
        <v>45</v>
      </c>
      <c r="F130">
        <v>0.17683053884729188</v>
      </c>
      <c r="G130">
        <v>4.5870233130293425E-2</v>
      </c>
      <c r="H130">
        <v>0.10844461482759356</v>
      </c>
      <c r="I130">
        <v>2.2040871962993323</v>
      </c>
      <c r="J130" t="s">
        <v>47</v>
      </c>
      <c r="K130">
        <v>13.752634653912603</v>
      </c>
      <c r="L130">
        <v>14.613057843134966</v>
      </c>
      <c r="M130">
        <v>7.7380522976893156</v>
      </c>
      <c r="N130">
        <v>4.6634390941120669</v>
      </c>
      <c r="O130" t="s">
        <v>260</v>
      </c>
      <c r="P130">
        <v>16.757526068031876</v>
      </c>
      <c r="Q130">
        <v>9.2005086788852779</v>
      </c>
      <c r="R130">
        <v>7.9003348260992148</v>
      </c>
      <c r="S130">
        <v>8.8126962798334798</v>
      </c>
      <c r="T130">
        <v>0.67853962600178086</v>
      </c>
      <c r="U130">
        <v>0.27248441674087265</v>
      </c>
      <c r="V130">
        <v>4.8975957257346381E-2</v>
      </c>
    </row>
    <row r="131" spans="1:22" x14ac:dyDescent="0.25">
      <c r="A131">
        <v>2021</v>
      </c>
      <c r="B131" t="s">
        <v>125</v>
      </c>
      <c r="C131">
        <v>117</v>
      </c>
      <c r="D131">
        <v>1904</v>
      </c>
      <c r="E131" t="s">
        <v>50</v>
      </c>
      <c r="F131">
        <v>0.15865872375848702</v>
      </c>
      <c r="G131">
        <v>8.6432175046766063E-2</v>
      </c>
      <c r="H131">
        <v>0.12147466539196941</v>
      </c>
      <c r="I131">
        <v>0.27876486043547255</v>
      </c>
      <c r="J131" t="s">
        <v>56</v>
      </c>
      <c r="K131">
        <v>17.731684934514895</v>
      </c>
      <c r="L131">
        <v>18.072030657398432</v>
      </c>
      <c r="M131">
        <v>9.9722203902172204</v>
      </c>
      <c r="N131">
        <v>4.7621739347977563</v>
      </c>
      <c r="O131" t="s">
        <v>262</v>
      </c>
      <c r="P131">
        <v>18.072030657398432</v>
      </c>
      <c r="Q131">
        <v>9.1982677907419141</v>
      </c>
      <c r="R131">
        <v>7.3963352938008082</v>
      </c>
      <c r="S131">
        <v>8.9946688355006739</v>
      </c>
      <c r="T131">
        <v>0.81578947368421051</v>
      </c>
      <c r="U131">
        <v>0.16497975708502025</v>
      </c>
      <c r="V131">
        <v>1.9230769230769232E-2</v>
      </c>
    </row>
    <row r="132" spans="1:22" x14ac:dyDescent="0.25">
      <c r="A132">
        <v>2018</v>
      </c>
      <c r="B132" t="s">
        <v>94</v>
      </c>
      <c r="C132">
        <v>14</v>
      </c>
      <c r="D132">
        <v>2004</v>
      </c>
      <c r="E132" t="s">
        <v>50</v>
      </c>
      <c r="F132">
        <v>-1.1758554660850839E-2</v>
      </c>
      <c r="G132">
        <v>-1.8629910584066322E-3</v>
      </c>
      <c r="H132">
        <v>-7.8310028571072915E-3</v>
      </c>
      <c r="I132">
        <v>0.61152993522613308</v>
      </c>
      <c r="J132" t="s">
        <v>84</v>
      </c>
      <c r="K132">
        <v>14.931549450805552</v>
      </c>
      <c r="L132">
        <v>16.367456739379154</v>
      </c>
      <c r="M132">
        <v>5.8749307308520304</v>
      </c>
      <c r="N132">
        <v>2.6390573296152584</v>
      </c>
      <c r="O132" t="s">
        <v>258</v>
      </c>
      <c r="P132">
        <v>16.367456739379154</v>
      </c>
      <c r="Q132">
        <v>9.1962414475966803</v>
      </c>
      <c r="R132">
        <v>8.0740262161240608</v>
      </c>
      <c r="S132">
        <v>8.6877794919917708</v>
      </c>
      <c r="T132">
        <v>0.60141987829614607</v>
      </c>
      <c r="U132">
        <v>0.32555780933062878</v>
      </c>
      <c r="V132">
        <v>7.3022312373225151E-2</v>
      </c>
    </row>
    <row r="133" spans="1:22" x14ac:dyDescent="0.25">
      <c r="A133">
        <v>2021</v>
      </c>
      <c r="B133" t="s">
        <v>62</v>
      </c>
      <c r="C133">
        <v>26</v>
      </c>
      <c r="D133">
        <v>1995</v>
      </c>
      <c r="E133" t="s">
        <v>50</v>
      </c>
      <c r="F133">
        <v>-0.45548654244306419</v>
      </c>
      <c r="G133">
        <v>-2.6391554702495202E-2</v>
      </c>
      <c r="H133">
        <v>-6.7754850631352018E-2</v>
      </c>
      <c r="I133">
        <v>11.846790890269151</v>
      </c>
      <c r="J133" t="s">
        <v>64</v>
      </c>
      <c r="K133">
        <v>14.993242051084984</v>
      </c>
      <c r="L133">
        <v>15.936094042975284</v>
      </c>
      <c r="M133">
        <v>7.51425465281641</v>
      </c>
      <c r="N133">
        <v>3.2580965380214821</v>
      </c>
      <c r="O133" t="s">
        <v>262</v>
      </c>
      <c r="P133">
        <v>15.936094042975284</v>
      </c>
      <c r="Q133">
        <v>9.1921764013485117</v>
      </c>
      <c r="R133">
        <v>7.9083871592900428</v>
      </c>
      <c r="S133">
        <v>8.6911464985396751</v>
      </c>
      <c r="T133">
        <v>0.6059063136456212</v>
      </c>
      <c r="U133">
        <v>0.27698574338085541</v>
      </c>
      <c r="V133">
        <v>0.11710794297352342</v>
      </c>
    </row>
    <row r="134" spans="1:22" x14ac:dyDescent="0.25">
      <c r="A134">
        <v>2016</v>
      </c>
      <c r="B134" t="s">
        <v>145</v>
      </c>
      <c r="C134">
        <v>25</v>
      </c>
      <c r="D134">
        <v>1991</v>
      </c>
      <c r="E134" t="s">
        <v>45</v>
      </c>
      <c r="F134">
        <v>-8.746505811387377E-2</v>
      </c>
      <c r="G134">
        <v>-4.2208022719204832E-2</v>
      </c>
      <c r="H134">
        <v>-0.15556718566008113</v>
      </c>
      <c r="I134">
        <v>0.83272031778725908</v>
      </c>
      <c r="J134" t="s">
        <v>72</v>
      </c>
      <c r="K134">
        <v>13.546715661230975</v>
      </c>
      <c r="L134">
        <v>14.851183046858509</v>
      </c>
      <c r="M134">
        <v>7.5071410797276084</v>
      </c>
      <c r="N134">
        <v>3.2188758248682006</v>
      </c>
      <c r="O134" t="s">
        <v>259</v>
      </c>
      <c r="P134">
        <v>17.008233567865329</v>
      </c>
      <c r="Q134">
        <v>9.1901376646586641</v>
      </c>
      <c r="R134">
        <v>8.4073783254090309</v>
      </c>
      <c r="S134">
        <v>8.4680029472254663</v>
      </c>
      <c r="T134">
        <v>0.48571428571428571</v>
      </c>
      <c r="U134">
        <v>0.45714285714285713</v>
      </c>
      <c r="V134">
        <v>5.7142857142857141E-2</v>
      </c>
    </row>
    <row r="135" spans="1:22" x14ac:dyDescent="0.25">
      <c r="A135">
        <v>2019</v>
      </c>
      <c r="B135" t="s">
        <v>147</v>
      </c>
      <c r="C135">
        <v>47</v>
      </c>
      <c r="D135">
        <v>1972</v>
      </c>
      <c r="E135" t="s">
        <v>50</v>
      </c>
      <c r="F135">
        <v>0.23424080056733118</v>
      </c>
      <c r="G135">
        <v>0.1094189962640558</v>
      </c>
      <c r="H135">
        <v>0.12722681702919872</v>
      </c>
      <c r="I135">
        <v>0.52990308092348914</v>
      </c>
      <c r="J135" t="s">
        <v>47</v>
      </c>
      <c r="K135">
        <v>16.050491101021152</v>
      </c>
      <c r="L135">
        <v>16.201278040054415</v>
      </c>
      <c r="M135">
        <v>8.4184772184770793</v>
      </c>
      <c r="N135">
        <v>3.8501476017100584</v>
      </c>
      <c r="O135" t="s">
        <v>260</v>
      </c>
      <c r="P135">
        <v>16.201278040054415</v>
      </c>
      <c r="Q135">
        <v>9.18296917518005</v>
      </c>
      <c r="R135">
        <v>7.7997533182872472</v>
      </c>
      <c r="S135">
        <v>8.6179430945163809</v>
      </c>
      <c r="T135">
        <v>0.56834532374100721</v>
      </c>
      <c r="U135">
        <v>0.25077081192189105</v>
      </c>
      <c r="V135">
        <v>0.18088386433710174</v>
      </c>
    </row>
    <row r="136" spans="1:22" x14ac:dyDescent="0.25">
      <c r="A136">
        <v>2021</v>
      </c>
      <c r="B136" t="s">
        <v>94</v>
      </c>
      <c r="C136">
        <v>17</v>
      </c>
      <c r="D136">
        <v>2004</v>
      </c>
      <c r="E136" t="s">
        <v>50</v>
      </c>
      <c r="F136">
        <v>0.39538989372245004</v>
      </c>
      <c r="G136">
        <v>7.3590236365726022E-2</v>
      </c>
      <c r="H136">
        <v>0.23842175530467019</v>
      </c>
      <c r="I136">
        <v>0.38654766856590911</v>
      </c>
      <c r="J136" t="s">
        <v>84</v>
      </c>
      <c r="K136">
        <v>15.597299317798187</v>
      </c>
      <c r="L136">
        <v>16.77282814543787</v>
      </c>
      <c r="M136">
        <v>6.0185932144962342</v>
      </c>
      <c r="N136">
        <v>2.8332133440562162</v>
      </c>
      <c r="O136" t="s">
        <v>258</v>
      </c>
      <c r="P136">
        <v>16.77282814543787</v>
      </c>
      <c r="Q136">
        <v>9.1663884844469994</v>
      </c>
      <c r="R136">
        <v>7.461640392208575</v>
      </c>
      <c r="S136">
        <v>8.8942588250027033</v>
      </c>
      <c r="T136">
        <v>0.76175548589341691</v>
      </c>
      <c r="U136">
        <v>0.18181818181818182</v>
      </c>
      <c r="V136">
        <v>5.6426332288401257E-2</v>
      </c>
    </row>
    <row r="137" spans="1:22" x14ac:dyDescent="0.25">
      <c r="A137">
        <v>2018</v>
      </c>
      <c r="B137" t="s">
        <v>86</v>
      </c>
      <c r="C137">
        <v>22</v>
      </c>
      <c r="D137">
        <v>1996</v>
      </c>
      <c r="E137" t="s">
        <v>45</v>
      </c>
      <c r="F137">
        <v>0.20076759238990627</v>
      </c>
      <c r="G137">
        <v>0.15470336343242969</v>
      </c>
      <c r="H137">
        <v>0.40912739178072377</v>
      </c>
      <c r="I137">
        <v>1.9972741202806412E-3</v>
      </c>
      <c r="J137" t="s">
        <v>72</v>
      </c>
      <c r="K137">
        <v>13.328139382205167</v>
      </c>
      <c r="L137">
        <v>14.300656462110013</v>
      </c>
      <c r="M137">
        <v>6.3044488024219811</v>
      </c>
      <c r="N137">
        <v>3.0910424533583161</v>
      </c>
      <c r="O137" t="s">
        <v>259</v>
      </c>
      <c r="P137">
        <v>16.462955975654932</v>
      </c>
      <c r="Q137">
        <v>9.4831356895074883</v>
      </c>
      <c r="R137">
        <v>9.014887106468791</v>
      </c>
      <c r="S137">
        <v>8.3782301138635891</v>
      </c>
      <c r="T137">
        <v>0.33124215809284818</v>
      </c>
      <c r="U137">
        <v>0.62609786700125469</v>
      </c>
      <c r="V137">
        <v>4.2659974905897104E-2</v>
      </c>
    </row>
    <row r="138" spans="1:22" x14ac:dyDescent="0.25">
      <c r="A138">
        <v>2021</v>
      </c>
      <c r="B138" t="s">
        <v>108</v>
      </c>
      <c r="C138">
        <v>182</v>
      </c>
      <c r="D138">
        <v>1839</v>
      </c>
      <c r="E138" t="s">
        <v>50</v>
      </c>
      <c r="F138">
        <v>3.4709528729237861E-2</v>
      </c>
      <c r="G138">
        <v>2.7216501269687953E-2</v>
      </c>
      <c r="H138">
        <v>0.11946932913902755</v>
      </c>
      <c r="I138">
        <v>9.5942938885798301E-2</v>
      </c>
      <c r="J138" t="s">
        <v>110</v>
      </c>
      <c r="K138">
        <v>16.498106189594015</v>
      </c>
      <c r="L138">
        <v>17.977342414416025</v>
      </c>
      <c r="M138">
        <v>8.646289764750648</v>
      </c>
      <c r="N138">
        <v>5.2040066870767951</v>
      </c>
      <c r="O138" t="s">
        <v>258</v>
      </c>
      <c r="P138">
        <v>17.977342414416025</v>
      </c>
      <c r="Q138">
        <v>9.1590470775886317</v>
      </c>
      <c r="R138">
        <v>8.4531878614403251</v>
      </c>
      <c r="S138">
        <v>8.4272684838882501</v>
      </c>
      <c r="T138">
        <v>0.48105263157894734</v>
      </c>
      <c r="U138">
        <v>0.49368421052631578</v>
      </c>
      <c r="V138">
        <v>2.5263157894736842E-2</v>
      </c>
    </row>
    <row r="139" spans="1:22" x14ac:dyDescent="0.25">
      <c r="A139">
        <v>2017</v>
      </c>
      <c r="B139" t="s">
        <v>157</v>
      </c>
      <c r="C139">
        <v>11</v>
      </c>
      <c r="D139">
        <v>2006</v>
      </c>
      <c r="E139" t="s">
        <v>50</v>
      </c>
      <c r="F139">
        <v>0.31431846323416157</v>
      </c>
      <c r="G139">
        <v>9.4497404072776167E-2</v>
      </c>
      <c r="H139">
        <v>7.5789548827174452E-2</v>
      </c>
      <c r="I139">
        <v>0.70187854941019034</v>
      </c>
      <c r="J139" t="s">
        <v>47</v>
      </c>
      <c r="K139">
        <v>14.544623641293537</v>
      </c>
      <c r="L139">
        <v>14.324011682173282</v>
      </c>
      <c r="M139">
        <v>6.8627579130514009</v>
      </c>
      <c r="N139">
        <v>2.3978952727983707</v>
      </c>
      <c r="O139" t="s">
        <v>260</v>
      </c>
      <c r="P139">
        <v>14.324011682173282</v>
      </c>
      <c r="Q139">
        <v>9.157993891603974</v>
      </c>
      <c r="R139">
        <v>8.7917900243193632</v>
      </c>
      <c r="S139">
        <v>7.8935720735049024</v>
      </c>
      <c r="T139">
        <v>0.28240252897787144</v>
      </c>
      <c r="U139">
        <v>0.69336143308746045</v>
      </c>
      <c r="V139">
        <v>2.4236037934668071E-2</v>
      </c>
    </row>
    <row r="140" spans="1:22" x14ac:dyDescent="0.25">
      <c r="A140">
        <v>2017</v>
      </c>
      <c r="B140" t="s">
        <v>159</v>
      </c>
      <c r="C140">
        <v>12</v>
      </c>
      <c r="D140">
        <v>2005</v>
      </c>
      <c r="E140" t="s">
        <v>45</v>
      </c>
      <c r="F140">
        <v>0.26720400975345437</v>
      </c>
      <c r="G140">
        <v>3.0231043334993674E-2</v>
      </c>
      <c r="H140">
        <v>0.15398126463700232</v>
      </c>
      <c r="I140">
        <v>2.6903278244378219</v>
      </c>
      <c r="J140" t="s">
        <v>72</v>
      </c>
      <c r="K140">
        <v>10.151128575450725</v>
      </c>
      <c r="L140">
        <v>11.779090190834633</v>
      </c>
      <c r="M140">
        <v>2.8332133440562162</v>
      </c>
      <c r="N140">
        <v>2.4849066497880004</v>
      </c>
      <c r="O140" t="s">
        <v>259</v>
      </c>
      <c r="P140">
        <v>13.888224020991961</v>
      </c>
      <c r="Q140">
        <v>9.1509834962300083</v>
      </c>
      <c r="R140">
        <v>0</v>
      </c>
      <c r="S140">
        <v>8.5252377073573111</v>
      </c>
      <c r="T140">
        <v>0.53486238532110086</v>
      </c>
      <c r="U140">
        <v>0</v>
      </c>
      <c r="V140">
        <v>0.46513761467889908</v>
      </c>
    </row>
    <row r="141" spans="1:22" x14ac:dyDescent="0.25">
      <c r="A141">
        <v>2019</v>
      </c>
      <c r="B141" t="s">
        <v>131</v>
      </c>
      <c r="C141">
        <v>105</v>
      </c>
      <c r="D141">
        <v>1914</v>
      </c>
      <c r="E141" t="s">
        <v>45</v>
      </c>
      <c r="F141">
        <v>7.225721937164796E-2</v>
      </c>
      <c r="G141">
        <v>1.9732216603006631E-2</v>
      </c>
      <c r="H141">
        <v>4.5655216846517084E-2</v>
      </c>
      <c r="I141">
        <v>2.079520135859902</v>
      </c>
      <c r="J141" t="s">
        <v>47</v>
      </c>
      <c r="K141">
        <v>13.678887534026064</v>
      </c>
      <c r="L141">
        <v>14.517752753203723</v>
      </c>
      <c r="M141">
        <v>7.7761154770987417</v>
      </c>
      <c r="N141">
        <v>4.6539603501575231</v>
      </c>
      <c r="O141" t="s">
        <v>260</v>
      </c>
      <c r="P141">
        <v>16.694502477350557</v>
      </c>
      <c r="Q141">
        <v>9.1451622650138642</v>
      </c>
      <c r="R141">
        <v>7.5559270598972823</v>
      </c>
      <c r="S141">
        <v>8.8456604593111958</v>
      </c>
      <c r="T141">
        <v>0.74118738404452689</v>
      </c>
      <c r="U141">
        <v>0.20408163265306123</v>
      </c>
      <c r="V141">
        <v>5.473098330241187E-2</v>
      </c>
    </row>
    <row r="142" spans="1:22" x14ac:dyDescent="0.25">
      <c r="A142">
        <v>2022</v>
      </c>
      <c r="B142" t="s">
        <v>161</v>
      </c>
      <c r="C142">
        <v>181</v>
      </c>
      <c r="D142">
        <v>1841</v>
      </c>
      <c r="E142" t="s">
        <v>50</v>
      </c>
      <c r="F142">
        <v>2.9339250493096648E-2</v>
      </c>
      <c r="G142">
        <v>1.7489711934156379E-2</v>
      </c>
      <c r="H142">
        <v>0.11237016052880075</v>
      </c>
      <c r="I142">
        <v>5.793885601577909E-2</v>
      </c>
      <c r="J142" t="s">
        <v>72</v>
      </c>
      <c r="K142">
        <v>13.872835624583544</v>
      </c>
      <c r="L142">
        <v>15.73302123249789</v>
      </c>
      <c r="M142">
        <v>6.0210233493495267</v>
      </c>
      <c r="N142">
        <v>5.1984970312658261</v>
      </c>
      <c r="O142" t="s">
        <v>259</v>
      </c>
      <c r="P142">
        <v>15.73302123249789</v>
      </c>
      <c r="Q142">
        <v>9.1409902938413889</v>
      </c>
      <c r="R142">
        <v>8.3546742619184631</v>
      </c>
      <c r="S142">
        <v>8.4680029472254663</v>
      </c>
      <c r="T142">
        <v>0.51018220793140412</v>
      </c>
      <c r="U142">
        <v>0.45551982851018219</v>
      </c>
      <c r="V142">
        <v>3.4297963558413719E-2</v>
      </c>
    </row>
    <row r="143" spans="1:22" x14ac:dyDescent="0.25">
      <c r="A143">
        <v>2022</v>
      </c>
      <c r="B143" t="s">
        <v>155</v>
      </c>
      <c r="C143">
        <v>255</v>
      </c>
      <c r="D143">
        <v>1767</v>
      </c>
      <c r="E143" t="s">
        <v>50</v>
      </c>
      <c r="F143">
        <v>9.5162778436799794E-2</v>
      </c>
      <c r="G143">
        <v>4.6211903981648369E-3</v>
      </c>
      <c r="H143">
        <v>0.22419575208048689</v>
      </c>
      <c r="I143">
        <v>1.0476604718597602</v>
      </c>
      <c r="J143" t="s">
        <v>84</v>
      </c>
      <c r="K143">
        <v>16.594454045842063</v>
      </c>
      <c r="L143">
        <v>20.476321275446249</v>
      </c>
      <c r="M143">
        <v>7.6783263565068856</v>
      </c>
      <c r="N143">
        <v>5.5412635451584258</v>
      </c>
      <c r="O143" t="s">
        <v>258</v>
      </c>
      <c r="P143">
        <v>20.476321275446249</v>
      </c>
      <c r="Q143">
        <v>9.1399179076796369</v>
      </c>
      <c r="R143">
        <v>0</v>
      </c>
      <c r="S143">
        <v>8.9411528821605657</v>
      </c>
      <c r="T143">
        <v>0.81974248927038629</v>
      </c>
      <c r="U143">
        <v>0</v>
      </c>
      <c r="V143">
        <v>0.18025751072961374</v>
      </c>
    </row>
    <row r="144" spans="1:22" x14ac:dyDescent="0.25">
      <c r="A144">
        <v>2022</v>
      </c>
      <c r="B144" t="s">
        <v>94</v>
      </c>
      <c r="C144">
        <v>18</v>
      </c>
      <c r="D144">
        <v>2004</v>
      </c>
      <c r="E144" t="s">
        <v>50</v>
      </c>
      <c r="F144">
        <v>0.29378279645557331</v>
      </c>
      <c r="G144">
        <v>5.0728556659043203E-2</v>
      </c>
      <c r="H144">
        <v>0.16048438865778361</v>
      </c>
      <c r="I144">
        <v>0.36133754382053523</v>
      </c>
      <c r="J144" t="s">
        <v>84</v>
      </c>
      <c r="K144">
        <v>15.657000701324529</v>
      </c>
      <c r="L144">
        <v>16.808708372488603</v>
      </c>
      <c r="M144">
        <v>6.0776422433490342</v>
      </c>
      <c r="N144">
        <v>2.8903717578961645</v>
      </c>
      <c r="O144" t="s">
        <v>258</v>
      </c>
      <c r="P144">
        <v>16.808708372488603</v>
      </c>
      <c r="Q144">
        <v>9.1377696791413481</v>
      </c>
      <c r="R144">
        <v>6.363028103540465</v>
      </c>
      <c r="S144">
        <v>8.863615758890619</v>
      </c>
      <c r="T144">
        <v>0.7602150537634409</v>
      </c>
      <c r="U144">
        <v>6.236559139784946E-2</v>
      </c>
      <c r="V144">
        <v>0.17741935483870969</v>
      </c>
    </row>
    <row r="145" spans="1:22" x14ac:dyDescent="0.25">
      <c r="A145">
        <v>2021</v>
      </c>
      <c r="B145" t="s">
        <v>123</v>
      </c>
      <c r="C145">
        <v>12</v>
      </c>
      <c r="D145">
        <v>2009</v>
      </c>
      <c r="E145" t="s">
        <v>45</v>
      </c>
      <c r="F145">
        <v>0.11258244260357451</v>
      </c>
      <c r="G145">
        <v>3.7633387894305648E-2</v>
      </c>
      <c r="H145">
        <v>0.19350441481689942</v>
      </c>
      <c r="I145">
        <v>0.39861542476169037</v>
      </c>
      <c r="J145" t="s">
        <v>72</v>
      </c>
      <c r="K145">
        <v>11.641389037861503</v>
      </c>
      <c r="L145">
        <v>13.278797733371421</v>
      </c>
      <c r="M145">
        <v>3.3672958299864741</v>
      </c>
      <c r="N145">
        <v>2.4849066497880004</v>
      </c>
      <c r="O145" t="s">
        <v>259</v>
      </c>
      <c r="P145">
        <v>15.457665970367421</v>
      </c>
      <c r="Q145">
        <v>9.1365646523127957</v>
      </c>
      <c r="R145">
        <v>8.5579271820642653</v>
      </c>
      <c r="S145">
        <v>8.2625654229382555</v>
      </c>
      <c r="T145">
        <v>0.4172794117647059</v>
      </c>
      <c r="U145">
        <v>0.56066176470588236</v>
      </c>
      <c r="V145">
        <v>2.2058823529411763E-2</v>
      </c>
    </row>
    <row r="146" spans="1:22" x14ac:dyDescent="0.25">
      <c r="A146">
        <v>2021</v>
      </c>
      <c r="B146" t="s">
        <v>106</v>
      </c>
      <c r="C146">
        <v>116</v>
      </c>
      <c r="D146">
        <v>1905</v>
      </c>
      <c r="E146" t="s">
        <v>50</v>
      </c>
      <c r="F146">
        <v>0.4048938903692425</v>
      </c>
      <c r="G146">
        <v>0.19504102869716697</v>
      </c>
      <c r="H146">
        <v>0.22743795688721985</v>
      </c>
      <c r="I146">
        <v>0.26157451465550058</v>
      </c>
      <c r="J146" t="s">
        <v>102</v>
      </c>
      <c r="K146">
        <v>18.82383652094018</v>
      </c>
      <c r="L146">
        <v>18.977504065150661</v>
      </c>
      <c r="M146">
        <v>10.350222554842508</v>
      </c>
      <c r="N146">
        <v>4.7535901911063645</v>
      </c>
      <c r="O146" t="s">
        <v>260</v>
      </c>
      <c r="P146">
        <v>18.977504065150661</v>
      </c>
      <c r="Q146">
        <v>9.1226014576681766</v>
      </c>
      <c r="R146">
        <v>0</v>
      </c>
      <c r="S146">
        <v>8.8113542299657279</v>
      </c>
      <c r="T146">
        <v>0.73253275109170302</v>
      </c>
      <c r="U146">
        <v>0</v>
      </c>
      <c r="V146">
        <v>0.26746724890829693</v>
      </c>
    </row>
    <row r="147" spans="1:22" x14ac:dyDescent="0.25">
      <c r="A147">
        <v>2016</v>
      </c>
      <c r="B147" t="s">
        <v>108</v>
      </c>
      <c r="C147">
        <v>177</v>
      </c>
      <c r="D147">
        <v>1839</v>
      </c>
      <c r="E147" t="s">
        <v>50</v>
      </c>
      <c r="F147">
        <v>0.15857352222765023</v>
      </c>
      <c r="G147">
        <v>7.952763622108977E-2</v>
      </c>
      <c r="H147">
        <v>0.10237164122618897</v>
      </c>
      <c r="I147">
        <v>0.17723497801660967</v>
      </c>
      <c r="J147" t="s">
        <v>110</v>
      </c>
      <c r="K147">
        <v>16.578932392379237</v>
      </c>
      <c r="L147">
        <v>16.831437538803783</v>
      </c>
      <c r="M147">
        <v>8.8956296271364828</v>
      </c>
      <c r="N147">
        <v>5.1761497325738288</v>
      </c>
      <c r="O147" t="s">
        <v>258</v>
      </c>
      <c r="P147">
        <v>16.831437538803783</v>
      </c>
      <c r="Q147">
        <v>9.1204156644481955</v>
      </c>
      <c r="R147">
        <v>8.6269440553753558</v>
      </c>
      <c r="S147">
        <v>8.1403155401599854</v>
      </c>
      <c r="T147">
        <v>0.37527352297592997</v>
      </c>
      <c r="U147">
        <v>0.61050328227571116</v>
      </c>
      <c r="V147">
        <v>1.4223194748358862E-2</v>
      </c>
    </row>
    <row r="148" spans="1:22" x14ac:dyDescent="0.25">
      <c r="A148">
        <v>2022</v>
      </c>
      <c r="B148" t="s">
        <v>133</v>
      </c>
      <c r="C148">
        <v>37</v>
      </c>
      <c r="D148">
        <v>1985</v>
      </c>
      <c r="E148" t="s">
        <v>50</v>
      </c>
      <c r="F148">
        <v>0.48</v>
      </c>
      <c r="G148">
        <v>8.5494915957667561E-2</v>
      </c>
      <c r="H148">
        <v>3.9909589925734582E-2</v>
      </c>
      <c r="I148">
        <v>0.26485436893203884</v>
      </c>
      <c r="J148" t="s">
        <v>47</v>
      </c>
      <c r="K148">
        <v>17.248529551949385</v>
      </c>
      <c r="L148">
        <v>16.486689284290581</v>
      </c>
      <c r="M148">
        <v>8.695339376799712</v>
      </c>
      <c r="N148">
        <v>3.6109179126442243</v>
      </c>
      <c r="O148" t="s">
        <v>260</v>
      </c>
      <c r="P148">
        <v>16.486689284290581</v>
      </c>
      <c r="Q148">
        <v>9.1171279902540032</v>
      </c>
      <c r="R148">
        <v>8.5621665570589691</v>
      </c>
      <c r="S148">
        <v>8.2427563457144775</v>
      </c>
      <c r="T148">
        <v>0.41712403951701427</v>
      </c>
      <c r="U148">
        <v>0.57409440175631177</v>
      </c>
      <c r="V148">
        <v>8.7815587266739849E-3</v>
      </c>
    </row>
    <row r="149" spans="1:22" x14ac:dyDescent="0.25">
      <c r="A149">
        <v>2017</v>
      </c>
      <c r="B149" t="s">
        <v>100</v>
      </c>
      <c r="C149">
        <v>113</v>
      </c>
      <c r="D149">
        <v>1904</v>
      </c>
      <c r="E149" t="s">
        <v>50</v>
      </c>
      <c r="F149">
        <v>0.1631703599854458</v>
      </c>
      <c r="G149">
        <v>8.2157471264719367E-2</v>
      </c>
      <c r="H149">
        <v>8.1687973417174445E-2</v>
      </c>
      <c r="I149">
        <v>0.32582622075114454</v>
      </c>
      <c r="J149" t="s">
        <v>102</v>
      </c>
      <c r="K149">
        <v>16.615343147769163</v>
      </c>
      <c r="L149">
        <v>16.60961214763687</v>
      </c>
      <c r="M149">
        <v>8.7183365024507804</v>
      </c>
      <c r="N149">
        <v>4.7273878187123408</v>
      </c>
      <c r="O149" t="s">
        <v>260</v>
      </c>
      <c r="P149">
        <v>16.60961214763687</v>
      </c>
      <c r="Q149">
        <v>9.1116243990370247</v>
      </c>
      <c r="R149">
        <v>8.0551577318196781</v>
      </c>
      <c r="S149">
        <v>8.5389546831977494</v>
      </c>
      <c r="T149">
        <v>0.5640176600441501</v>
      </c>
      <c r="U149">
        <v>0.34768211920529801</v>
      </c>
      <c r="V149">
        <v>8.8300220750551883E-2</v>
      </c>
    </row>
    <row r="150" spans="1:22" x14ac:dyDescent="0.25">
      <c r="A150">
        <v>2021</v>
      </c>
      <c r="B150" t="s">
        <v>155</v>
      </c>
      <c r="C150">
        <v>254</v>
      </c>
      <c r="D150">
        <v>1767</v>
      </c>
      <c r="E150" t="s">
        <v>50</v>
      </c>
      <c r="F150">
        <v>0.11098146331114588</v>
      </c>
      <c r="G150">
        <v>5.401463622400909E-3</v>
      </c>
      <c r="H150">
        <v>3.5112006040775232E-2</v>
      </c>
      <c r="I150">
        <v>0.81988384735739483</v>
      </c>
      <c r="J150" t="s">
        <v>84</v>
      </c>
      <c r="K150">
        <v>18.59622941645889</v>
      </c>
      <c r="L150">
        <v>20.468102582857295</v>
      </c>
      <c r="M150">
        <v>7.5569505720128998</v>
      </c>
      <c r="N150">
        <v>5.5373342670185366</v>
      </c>
      <c r="O150" t="s">
        <v>258</v>
      </c>
      <c r="P150">
        <v>20.468102582857295</v>
      </c>
      <c r="Q150">
        <v>9.1083076464110313</v>
      </c>
      <c r="R150">
        <v>0</v>
      </c>
      <c r="S150">
        <v>8.9051729851833823</v>
      </c>
      <c r="T150">
        <v>0.81616832779623483</v>
      </c>
      <c r="U150">
        <v>0</v>
      </c>
      <c r="V150">
        <v>0.18383167220376523</v>
      </c>
    </row>
    <row r="151" spans="1:22" x14ac:dyDescent="0.25">
      <c r="A151">
        <v>2016</v>
      </c>
      <c r="B151" t="s">
        <v>91</v>
      </c>
      <c r="C151">
        <v>15</v>
      </c>
      <c r="D151">
        <v>2001</v>
      </c>
      <c r="E151" t="s">
        <v>50</v>
      </c>
      <c r="F151">
        <v>0.34061904582509955</v>
      </c>
      <c r="G151">
        <v>0.10604690077364705</v>
      </c>
      <c r="H151">
        <v>0.23411754643800695</v>
      </c>
      <c r="I151">
        <v>1.9170944825169157E-2</v>
      </c>
      <c r="J151" t="s">
        <v>84</v>
      </c>
      <c r="K151">
        <v>14.058018209062979</v>
      </c>
      <c r="L151">
        <v>14.849960077113552</v>
      </c>
      <c r="M151">
        <v>5.521460917862246</v>
      </c>
      <c r="N151">
        <v>2.7080502011022101</v>
      </c>
      <c r="O151" t="s">
        <v>258</v>
      </c>
      <c r="P151">
        <v>14.849960077113552</v>
      </c>
      <c r="Q151">
        <v>9.1071996130566699</v>
      </c>
      <c r="R151">
        <v>8.6125033712205621</v>
      </c>
      <c r="S151">
        <v>8.1373958300566507</v>
      </c>
      <c r="T151">
        <v>0.37915742793791574</v>
      </c>
      <c r="U151">
        <v>0.6097560975609756</v>
      </c>
      <c r="V151">
        <v>1.1086474501108648E-2</v>
      </c>
    </row>
    <row r="152" spans="1:22" x14ac:dyDescent="0.25">
      <c r="A152">
        <v>2017</v>
      </c>
      <c r="B152" t="s">
        <v>108</v>
      </c>
      <c r="C152">
        <v>178</v>
      </c>
      <c r="D152">
        <v>1839</v>
      </c>
      <c r="E152" t="s">
        <v>50</v>
      </c>
      <c r="F152">
        <v>0.13898465490434664</v>
      </c>
      <c r="G152">
        <v>7.4446898649382628E-2</v>
      </c>
      <c r="H152">
        <v>0.12134804934191111</v>
      </c>
      <c r="I152">
        <v>0.28472926384100589</v>
      </c>
      <c r="J152" t="s">
        <v>110</v>
      </c>
      <c r="K152">
        <v>16.645365327140244</v>
      </c>
      <c r="L152">
        <v>17.133942083101928</v>
      </c>
      <c r="M152">
        <v>8.9959087612639941</v>
      </c>
      <c r="N152">
        <v>5.181783550292085</v>
      </c>
      <c r="O152" t="s">
        <v>258</v>
      </c>
      <c r="P152">
        <v>17.133942083101928</v>
      </c>
      <c r="Q152">
        <v>9.1049798563183568</v>
      </c>
      <c r="R152">
        <v>8.4118326757584114</v>
      </c>
      <c r="S152">
        <v>8.3802273363430793</v>
      </c>
      <c r="T152">
        <v>0.48444444444444446</v>
      </c>
      <c r="U152">
        <v>0.5</v>
      </c>
      <c r="V152">
        <v>1.5555555555555555E-2</v>
      </c>
    </row>
    <row r="153" spans="1:22" x14ac:dyDescent="0.25">
      <c r="A153">
        <v>2018</v>
      </c>
      <c r="B153" t="s">
        <v>118</v>
      </c>
      <c r="C153">
        <v>3</v>
      </c>
      <c r="D153">
        <v>2015</v>
      </c>
      <c r="E153" t="s">
        <v>119</v>
      </c>
      <c r="F153">
        <v>0.14352706259643602</v>
      </c>
      <c r="G153">
        <v>3.4255706501381433E-2</v>
      </c>
      <c r="H153">
        <v>0.18340856151474441</v>
      </c>
      <c r="I153">
        <v>2.1474185399207335</v>
      </c>
      <c r="J153" t="s">
        <v>84</v>
      </c>
      <c r="K153">
        <v>12.24011652041076</v>
      </c>
      <c r="L153">
        <v>13.917979597330714</v>
      </c>
      <c r="M153">
        <v>6.9469759921354184</v>
      </c>
      <c r="N153">
        <v>1.0986122886681098</v>
      </c>
      <c r="O153" t="s">
        <v>258</v>
      </c>
      <c r="P153">
        <v>16.215029398826083</v>
      </c>
      <c r="Q153">
        <v>9.1043088534685115</v>
      </c>
      <c r="R153">
        <v>8.3158514931042404</v>
      </c>
      <c r="S153">
        <v>8.4921307354422328</v>
      </c>
      <c r="T153">
        <v>0.54216867469879515</v>
      </c>
      <c r="U153">
        <v>0.45454545454545453</v>
      </c>
      <c r="V153">
        <v>3.2858707557502738E-3</v>
      </c>
    </row>
    <row r="154" spans="1:22" x14ac:dyDescent="0.25">
      <c r="A154">
        <v>2020</v>
      </c>
      <c r="B154" t="s">
        <v>66</v>
      </c>
      <c r="C154">
        <v>25</v>
      </c>
      <c r="D154">
        <v>1995</v>
      </c>
      <c r="E154" t="s">
        <v>45</v>
      </c>
      <c r="F154">
        <v>-3.1616688396349409E-2</v>
      </c>
      <c r="G154">
        <v>-2.2807430049376909E-2</v>
      </c>
      <c r="H154">
        <v>-3.7451737451737452E-2</v>
      </c>
      <c r="I154">
        <v>3.9113428943937413E-3</v>
      </c>
      <c r="J154" t="s">
        <v>68</v>
      </c>
      <c r="K154">
        <v>12.464583340681674</v>
      </c>
      <c r="L154">
        <v>12.960550081241724</v>
      </c>
      <c r="M154">
        <v>6.4085287910594984</v>
      </c>
      <c r="N154">
        <v>3.2188758248682006</v>
      </c>
      <c r="O154" t="s">
        <v>261</v>
      </c>
      <c r="P154">
        <v>15.105018306138634</v>
      </c>
      <c r="Q154">
        <v>9.1043076304251507</v>
      </c>
      <c r="R154">
        <v>8.1682142712548167</v>
      </c>
      <c r="S154">
        <v>8.4866680023733512</v>
      </c>
      <c r="T154">
        <v>0.53921568627450978</v>
      </c>
      <c r="U154">
        <v>0.39215686274509803</v>
      </c>
      <c r="V154">
        <v>6.8627450980392163E-2</v>
      </c>
    </row>
    <row r="155" spans="1:22" x14ac:dyDescent="0.25">
      <c r="A155">
        <v>2020</v>
      </c>
      <c r="B155" t="s">
        <v>106</v>
      </c>
      <c r="C155">
        <v>115</v>
      </c>
      <c r="D155">
        <v>1905</v>
      </c>
      <c r="E155" t="s">
        <v>50</v>
      </c>
      <c r="F155">
        <v>0.29297648056651276</v>
      </c>
      <c r="G155">
        <v>0.13236582161451999</v>
      </c>
      <c r="H155">
        <v>0.15756092616458392</v>
      </c>
      <c r="I155">
        <v>0.33402442143809152</v>
      </c>
      <c r="J155" t="s">
        <v>102</v>
      </c>
      <c r="K155">
        <v>18.743618950219048</v>
      </c>
      <c r="L155">
        <v>18.917861701202892</v>
      </c>
      <c r="M155">
        <v>10.441149830255679</v>
      </c>
      <c r="N155">
        <v>4.7449321283632502</v>
      </c>
      <c r="O155" t="s">
        <v>260</v>
      </c>
      <c r="P155">
        <v>18.917861701202892</v>
      </c>
      <c r="Q155">
        <v>9.0971716738705446</v>
      </c>
      <c r="R155">
        <v>7.6009024595420822</v>
      </c>
      <c r="S155">
        <v>8.8113542299657279</v>
      </c>
      <c r="T155">
        <v>0.7513997760358343</v>
      </c>
      <c r="U155">
        <v>0.22396416573348266</v>
      </c>
      <c r="V155">
        <v>2.463605823068309E-2</v>
      </c>
    </row>
    <row r="156" spans="1:22" x14ac:dyDescent="0.25">
      <c r="A156">
        <v>2019</v>
      </c>
      <c r="B156" t="s">
        <v>143</v>
      </c>
      <c r="C156">
        <v>205</v>
      </c>
      <c r="D156">
        <v>1814</v>
      </c>
      <c r="E156" t="s">
        <v>50</v>
      </c>
      <c r="F156">
        <v>9.2527248490551245E-2</v>
      </c>
      <c r="G156">
        <v>2.9932524986048398E-2</v>
      </c>
      <c r="H156">
        <v>4.9001287321955071E-2</v>
      </c>
      <c r="I156">
        <v>0.41707833450952719</v>
      </c>
      <c r="J156" t="s">
        <v>47</v>
      </c>
      <c r="K156">
        <v>16.996933705781824</v>
      </c>
      <c r="L156">
        <v>17.489834594069013</v>
      </c>
      <c r="M156">
        <v>9.2579870254435352</v>
      </c>
      <c r="N156">
        <v>5.3230099791384085</v>
      </c>
      <c r="O156" t="s">
        <v>260</v>
      </c>
      <c r="P156">
        <v>17.489834594069013</v>
      </c>
      <c r="Q156">
        <v>9.0926823285079497</v>
      </c>
      <c r="R156">
        <v>7.9963172317967457</v>
      </c>
      <c r="S156">
        <v>8.5486918584756086</v>
      </c>
      <c r="T156">
        <v>0.58042744656917888</v>
      </c>
      <c r="U156">
        <v>0.3340832395950506</v>
      </c>
      <c r="V156">
        <v>8.5489313835770533E-2</v>
      </c>
    </row>
    <row r="157" spans="1:22" x14ac:dyDescent="0.25">
      <c r="A157">
        <v>2020</v>
      </c>
      <c r="B157" t="s">
        <v>123</v>
      </c>
      <c r="C157">
        <v>11</v>
      </c>
      <c r="D157">
        <v>2009</v>
      </c>
      <c r="E157" t="s">
        <v>45</v>
      </c>
      <c r="F157">
        <v>4.7096916623739798E-2</v>
      </c>
      <c r="G157">
        <v>2.1418005849792848E-2</v>
      </c>
      <c r="H157">
        <v>0.13241196673149336</v>
      </c>
      <c r="I157">
        <v>0.19280300242843479</v>
      </c>
      <c r="J157" t="s">
        <v>72</v>
      </c>
      <c r="K157">
        <v>10.092743345182981</v>
      </c>
      <c r="L157">
        <v>11.914429404666235</v>
      </c>
      <c r="M157">
        <v>3.2188758248682006</v>
      </c>
      <c r="N157">
        <v>2.3978952727983707</v>
      </c>
      <c r="O157" t="s">
        <v>259</v>
      </c>
      <c r="P157">
        <v>14.058897629563143</v>
      </c>
      <c r="Q157">
        <v>9.079492461305426</v>
      </c>
      <c r="R157">
        <v>8.4993149640741184</v>
      </c>
      <c r="S157">
        <v>8.2098359459456347</v>
      </c>
      <c r="T157">
        <v>0.41909547738693465</v>
      </c>
      <c r="U157">
        <v>0.5597989949748744</v>
      </c>
      <c r="V157">
        <v>2.1105527638190954E-2</v>
      </c>
    </row>
    <row r="158" spans="1:22" x14ac:dyDescent="0.25">
      <c r="A158">
        <v>2021</v>
      </c>
      <c r="B158" t="s">
        <v>76</v>
      </c>
      <c r="C158">
        <v>16</v>
      </c>
      <c r="D158">
        <v>2005</v>
      </c>
      <c r="E158" t="s">
        <v>45</v>
      </c>
      <c r="F158">
        <v>0.2073170731707317</v>
      </c>
      <c r="G158">
        <v>3.3009708737864081E-2</v>
      </c>
      <c r="H158">
        <v>0.18053097345132743</v>
      </c>
      <c r="I158">
        <v>2.4471544715447155</v>
      </c>
      <c r="J158" t="s">
        <v>72</v>
      </c>
      <c r="K158">
        <v>13.244581010128577</v>
      </c>
      <c r="L158">
        <v>14.943681648873929</v>
      </c>
      <c r="M158">
        <v>3.2580965380214821</v>
      </c>
      <c r="N158">
        <v>2.7725887222397811</v>
      </c>
      <c r="O158" t="s">
        <v>259</v>
      </c>
      <c r="P158">
        <v>17.12254988586993</v>
      </c>
      <c r="Q158">
        <v>9.0788654348254667</v>
      </c>
      <c r="R158">
        <v>8.7416139267835593</v>
      </c>
      <c r="S158">
        <v>7.8280479922355903</v>
      </c>
      <c r="T158">
        <v>0.28627069133398247</v>
      </c>
      <c r="U158">
        <v>0.71372930866601747</v>
      </c>
      <c r="V158">
        <v>0</v>
      </c>
    </row>
    <row r="159" spans="1:22" x14ac:dyDescent="0.25">
      <c r="A159">
        <v>2022</v>
      </c>
      <c r="B159" t="s">
        <v>44</v>
      </c>
      <c r="C159">
        <v>41</v>
      </c>
      <c r="D159">
        <v>1981</v>
      </c>
      <c r="E159" t="s">
        <v>45</v>
      </c>
      <c r="F159">
        <v>0.59561547762058598</v>
      </c>
      <c r="G159">
        <v>0.1531611237907293</v>
      </c>
      <c r="H159">
        <v>0.20966415362361282</v>
      </c>
      <c r="I159">
        <v>2.1584461731649189</v>
      </c>
      <c r="J159" t="s">
        <v>47</v>
      </c>
      <c r="K159">
        <v>13.501786996931136</v>
      </c>
      <c r="L159">
        <v>13.815803515048158</v>
      </c>
      <c r="M159">
        <v>6.6463905148477291</v>
      </c>
      <c r="N159">
        <v>3.713572066704308</v>
      </c>
      <c r="O159" t="s">
        <v>260</v>
      </c>
      <c r="P159">
        <v>16.10900471673186</v>
      </c>
      <c r="Q159">
        <v>9.0755625686187127</v>
      </c>
      <c r="R159">
        <v>8.3934763354181925</v>
      </c>
      <c r="S159">
        <v>8.3187527892222555</v>
      </c>
      <c r="T159">
        <v>0.46916076845298288</v>
      </c>
      <c r="U159">
        <v>0.50556117290192115</v>
      </c>
      <c r="V159">
        <v>2.5278058645096059E-2</v>
      </c>
    </row>
    <row r="160" spans="1:22" x14ac:dyDescent="0.25">
      <c r="A160">
        <v>2019</v>
      </c>
      <c r="B160" t="s">
        <v>133</v>
      </c>
      <c r="C160">
        <v>34</v>
      </c>
      <c r="D160">
        <v>1985</v>
      </c>
      <c r="E160" t="s">
        <v>50</v>
      </c>
      <c r="F160">
        <v>0.52444038373686619</v>
      </c>
      <c r="G160">
        <v>8.9310720398319596E-2</v>
      </c>
      <c r="H160">
        <v>5.1031294452347081E-2</v>
      </c>
      <c r="I160">
        <v>0.39744175422567385</v>
      </c>
      <c r="J160" t="s">
        <v>47</v>
      </c>
      <c r="K160">
        <v>16.92884807359253</v>
      </c>
      <c r="L160">
        <v>16.36916560491337</v>
      </c>
      <c r="M160">
        <v>8.6190274972975054</v>
      </c>
      <c r="N160">
        <v>3.5263605246161616</v>
      </c>
      <c r="O160" t="s">
        <v>260</v>
      </c>
      <c r="P160">
        <v>16.36916560491337</v>
      </c>
      <c r="Q160">
        <v>9.0745206488336478</v>
      </c>
      <c r="R160">
        <v>8.4680029472254663</v>
      </c>
      <c r="S160">
        <v>8.258422462458876</v>
      </c>
      <c r="T160">
        <v>0.44215349369988544</v>
      </c>
      <c r="U160">
        <v>0.54524627720504004</v>
      </c>
      <c r="V160">
        <v>1.2600229095074456E-2</v>
      </c>
    </row>
    <row r="161" spans="1:22" x14ac:dyDescent="0.25">
      <c r="A161">
        <v>2020</v>
      </c>
      <c r="B161" t="s">
        <v>149</v>
      </c>
      <c r="C161">
        <v>49</v>
      </c>
      <c r="D161">
        <v>1971</v>
      </c>
      <c r="E161" t="s">
        <v>45</v>
      </c>
      <c r="F161">
        <v>-0.20151371807000945</v>
      </c>
      <c r="G161">
        <v>-6.2908406246538942E-2</v>
      </c>
      <c r="H161">
        <v>-0.27711823060660273</v>
      </c>
      <c r="I161">
        <v>1.1212157048249765</v>
      </c>
      <c r="J161" t="s">
        <v>72</v>
      </c>
      <c r="K161">
        <v>13.329214931941561</v>
      </c>
      <c r="L161">
        <v>14.81197937296368</v>
      </c>
      <c r="M161">
        <v>7.1364832085902474</v>
      </c>
      <c r="N161">
        <v>3.8918202981106265</v>
      </c>
      <c r="O161" t="s">
        <v>259</v>
      </c>
      <c r="P161">
        <v>16.956447597860588</v>
      </c>
      <c r="Q161">
        <v>9.0602123105599262</v>
      </c>
      <c r="R161">
        <v>7.5238572548643026</v>
      </c>
      <c r="S161">
        <v>8.6899798350591411</v>
      </c>
      <c r="T161">
        <v>0.69057377049180335</v>
      </c>
      <c r="U161">
        <v>0.21516393442622953</v>
      </c>
      <c r="V161">
        <v>9.4262295081967207E-2</v>
      </c>
    </row>
    <row r="162" spans="1:22" x14ac:dyDescent="0.25">
      <c r="A162">
        <v>2019</v>
      </c>
      <c r="B162" t="s">
        <v>44</v>
      </c>
      <c r="C162">
        <v>38</v>
      </c>
      <c r="D162">
        <v>1981</v>
      </c>
      <c r="E162" t="s">
        <v>45</v>
      </c>
      <c r="F162">
        <v>7.2788900319168584E-2</v>
      </c>
      <c r="G162">
        <v>2.7758706974381413E-2</v>
      </c>
      <c r="H162">
        <v>8.4056779067288062E-2</v>
      </c>
      <c r="I162">
        <v>1.3247804067421065</v>
      </c>
      <c r="J162" t="s">
        <v>47</v>
      </c>
      <c r="K162">
        <v>11.785361911206444</v>
      </c>
      <c r="L162">
        <v>12.893304867160461</v>
      </c>
      <c r="M162">
        <v>6.131226489483141</v>
      </c>
      <c r="N162">
        <v>3.6375861597263857</v>
      </c>
      <c r="O162" t="s">
        <v>260</v>
      </c>
      <c r="P162">
        <v>15.070054591307295</v>
      </c>
      <c r="Q162">
        <v>9.0600044566735569</v>
      </c>
      <c r="R162">
        <v>0</v>
      </c>
      <c r="S162">
        <v>9.0559558681475565</v>
      </c>
      <c r="T162">
        <v>0.99595959595959593</v>
      </c>
      <c r="U162">
        <v>0</v>
      </c>
      <c r="V162">
        <v>4.0404040404040404E-3</v>
      </c>
    </row>
    <row r="163" spans="1:22" x14ac:dyDescent="0.25">
      <c r="A163">
        <v>2017</v>
      </c>
      <c r="B163" t="s">
        <v>91</v>
      </c>
      <c r="C163">
        <v>16</v>
      </c>
      <c r="D163">
        <v>2001</v>
      </c>
      <c r="E163" t="s">
        <v>50</v>
      </c>
      <c r="F163">
        <v>0.41150406352346208</v>
      </c>
      <c r="G163">
        <v>0.17278908699472156</v>
      </c>
      <c r="H163">
        <v>0.26623438363069457</v>
      </c>
      <c r="I163">
        <v>1.6532848758549261E-2</v>
      </c>
      <c r="J163" t="s">
        <v>84</v>
      </c>
      <c r="K163">
        <v>14.097083004603824</v>
      </c>
      <c r="L163">
        <v>14.529388366467121</v>
      </c>
      <c r="M163">
        <v>5.5529595849216173</v>
      </c>
      <c r="N163">
        <v>2.7725887222397811</v>
      </c>
      <c r="O163" t="s">
        <v>258</v>
      </c>
      <c r="P163">
        <v>14.529388366467121</v>
      </c>
      <c r="Q163">
        <v>9.0583540149783008</v>
      </c>
      <c r="R163">
        <v>8.5171931914162382</v>
      </c>
      <c r="S163">
        <v>8.1605182474775049</v>
      </c>
      <c r="T163">
        <v>0.40745052386495928</v>
      </c>
      <c r="U163">
        <v>0.58207217694994184</v>
      </c>
      <c r="V163">
        <v>1.0477299185098952E-2</v>
      </c>
    </row>
    <row r="164" spans="1:22" x14ac:dyDescent="0.25">
      <c r="A164">
        <v>2016</v>
      </c>
      <c r="B164" t="s">
        <v>70</v>
      </c>
      <c r="C164">
        <v>45</v>
      </c>
      <c r="D164">
        <v>1971</v>
      </c>
      <c r="E164" t="s">
        <v>45</v>
      </c>
      <c r="F164">
        <v>0.17453404305965156</v>
      </c>
      <c r="G164">
        <v>4.6187028346023146E-2</v>
      </c>
      <c r="H164">
        <v>0.33904583031607632</v>
      </c>
      <c r="I164">
        <v>1.0372932953400835</v>
      </c>
      <c r="J164" t="s">
        <v>72</v>
      </c>
      <c r="K164">
        <v>14.047259377524545</v>
      </c>
      <c r="L164">
        <v>16.040695681507252</v>
      </c>
      <c r="M164">
        <v>7.2232956795623142</v>
      </c>
      <c r="N164">
        <v>3.8066624897703196</v>
      </c>
      <c r="O164" t="s">
        <v>259</v>
      </c>
      <c r="P164">
        <v>18.197746202514068</v>
      </c>
      <c r="Q164">
        <v>9.0570300889166155</v>
      </c>
      <c r="R164">
        <v>8.2522348612678034</v>
      </c>
      <c r="S164">
        <v>8.4605907124276332</v>
      </c>
      <c r="T164">
        <v>0.55076923076923079</v>
      </c>
      <c r="U164">
        <v>0.44717948717948719</v>
      </c>
      <c r="V164">
        <v>2.0512820512820513E-3</v>
      </c>
    </row>
    <row r="165" spans="1:22" x14ac:dyDescent="0.25">
      <c r="A165">
        <v>2018</v>
      </c>
      <c r="B165" t="s">
        <v>121</v>
      </c>
      <c r="C165">
        <v>113</v>
      </c>
      <c r="D165">
        <v>1905</v>
      </c>
      <c r="E165" t="s">
        <v>45</v>
      </c>
      <c r="F165">
        <v>5.3437751929056775E-2</v>
      </c>
      <c r="G165">
        <v>2.7857829010566763E-2</v>
      </c>
      <c r="H165">
        <v>3.5891089108910888E-2</v>
      </c>
      <c r="I165">
        <v>0.31970517102383966</v>
      </c>
      <c r="J165" t="s">
        <v>102</v>
      </c>
      <c r="K165">
        <v>16.374906059743015</v>
      </c>
      <c r="L165">
        <v>16.628281069836888</v>
      </c>
      <c r="M165">
        <v>9.624566985752919</v>
      </c>
      <c r="N165">
        <v>4.7273878187123408</v>
      </c>
      <c r="O165" t="s">
        <v>260</v>
      </c>
      <c r="P165">
        <v>18.790580583381807</v>
      </c>
      <c r="Q165">
        <v>9.3382477079506288</v>
      </c>
      <c r="R165">
        <v>8.103095257463897</v>
      </c>
      <c r="S165">
        <v>8.7184830733247072</v>
      </c>
      <c r="T165">
        <v>0.53807106598984766</v>
      </c>
      <c r="U165">
        <v>0.29079042784626541</v>
      </c>
      <c r="V165">
        <v>0.17113850616388687</v>
      </c>
    </row>
    <row r="166" spans="1:22" x14ac:dyDescent="0.25">
      <c r="A166">
        <v>2018</v>
      </c>
      <c r="B166" t="s">
        <v>141</v>
      </c>
      <c r="C166">
        <v>27</v>
      </c>
      <c r="D166">
        <v>1991</v>
      </c>
      <c r="E166" t="s">
        <v>50</v>
      </c>
      <c r="F166">
        <v>0.48736421755959308</v>
      </c>
      <c r="G166">
        <v>0.29134870692628301</v>
      </c>
      <c r="H166">
        <v>0.39019512556831765</v>
      </c>
      <c r="I166">
        <v>0.11263308574582505</v>
      </c>
      <c r="J166" t="s">
        <v>56</v>
      </c>
      <c r="K166">
        <v>16.24043168375265</v>
      </c>
      <c r="L166">
        <v>16.532557764362082</v>
      </c>
      <c r="M166">
        <v>7.0909098220799835</v>
      </c>
      <c r="N166">
        <v>3.2958368660043291</v>
      </c>
      <c r="O166" t="s">
        <v>262</v>
      </c>
      <c r="P166">
        <v>16.532557764362082</v>
      </c>
      <c r="Q166">
        <v>9.0449939193881903</v>
      </c>
      <c r="R166">
        <v>7.383989457978509</v>
      </c>
      <c r="S166">
        <v>8.5131851700186978</v>
      </c>
      <c r="T166">
        <v>0.58754129306276548</v>
      </c>
      <c r="U166">
        <v>0.18994808872109487</v>
      </c>
      <c r="V166">
        <v>0.22251061821613968</v>
      </c>
    </row>
    <row r="167" spans="1:22" x14ac:dyDescent="0.25">
      <c r="A167">
        <v>2017</v>
      </c>
      <c r="B167" t="s">
        <v>94</v>
      </c>
      <c r="C167">
        <v>13</v>
      </c>
      <c r="D167">
        <v>2004</v>
      </c>
      <c r="E167" t="s">
        <v>50</v>
      </c>
      <c r="F167">
        <v>0.21695366313647052</v>
      </c>
      <c r="G167">
        <v>4.5809825794664603E-2</v>
      </c>
      <c r="H167">
        <v>0.15815848989509532</v>
      </c>
      <c r="I167">
        <v>0.47979884712589965</v>
      </c>
      <c r="J167" t="s">
        <v>84</v>
      </c>
      <c r="K167">
        <v>15.083742125549195</v>
      </c>
      <c r="L167">
        <v>16.322841151297034</v>
      </c>
      <c r="M167">
        <v>5.7235851019523807</v>
      </c>
      <c r="N167">
        <v>2.5649493574615367</v>
      </c>
      <c r="O167" t="s">
        <v>258</v>
      </c>
      <c r="P167">
        <v>16.322841151297034</v>
      </c>
      <c r="Q167">
        <v>9.0431044526002697</v>
      </c>
      <c r="R167">
        <v>7.8280380321258294</v>
      </c>
      <c r="S167">
        <v>8.5448083584492114</v>
      </c>
      <c r="T167">
        <v>0.60756501182033096</v>
      </c>
      <c r="U167">
        <v>0.29669030732860519</v>
      </c>
      <c r="V167">
        <v>9.5744680851063829E-2</v>
      </c>
    </row>
    <row r="168" spans="1:22" x14ac:dyDescent="0.25">
      <c r="A168">
        <v>2017</v>
      </c>
      <c r="B168" t="s">
        <v>147</v>
      </c>
      <c r="C168">
        <v>45</v>
      </c>
      <c r="D168">
        <v>1972</v>
      </c>
      <c r="E168" t="s">
        <v>50</v>
      </c>
      <c r="F168">
        <v>0.19927733397183342</v>
      </c>
      <c r="G168">
        <v>0.10850884782685993</v>
      </c>
      <c r="H168">
        <v>0.12318187322560245</v>
      </c>
      <c r="I168">
        <v>0.27863999477590817</v>
      </c>
      <c r="J168" t="s">
        <v>47</v>
      </c>
      <c r="K168">
        <v>15.8213190147136</v>
      </c>
      <c r="L168">
        <v>15.948149205631749</v>
      </c>
      <c r="M168">
        <v>8.1373958300566507</v>
      </c>
      <c r="N168">
        <v>3.8066624897703196</v>
      </c>
      <c r="O168" t="s">
        <v>260</v>
      </c>
      <c r="P168">
        <v>15.948149205631749</v>
      </c>
      <c r="Q168">
        <v>9.0431044526002697</v>
      </c>
      <c r="R168">
        <v>7.718685495198466</v>
      </c>
      <c r="S168">
        <v>8.4742856904049617</v>
      </c>
      <c r="T168">
        <v>0.56619385342789597</v>
      </c>
      <c r="U168">
        <v>0.26595744680851063</v>
      </c>
      <c r="V168">
        <v>0.16784869976359337</v>
      </c>
    </row>
    <row r="169" spans="1:22" x14ac:dyDescent="0.25">
      <c r="A169">
        <v>2020</v>
      </c>
      <c r="B169" t="s">
        <v>155</v>
      </c>
      <c r="C169">
        <v>253</v>
      </c>
      <c r="D169">
        <v>1767</v>
      </c>
      <c r="E169" t="s">
        <v>50</v>
      </c>
      <c r="F169">
        <v>8.8299974946413159E-2</v>
      </c>
      <c r="G169">
        <v>4.3585617845369991E-3</v>
      </c>
      <c r="H169">
        <v>3.9145512211375896E-2</v>
      </c>
      <c r="I169">
        <v>0.79859699913704307</v>
      </c>
      <c r="J169" t="s">
        <v>84</v>
      </c>
      <c r="K169">
        <v>18.210342355468988</v>
      </c>
      <c r="L169">
        <v>20.405486003707683</v>
      </c>
      <c r="M169">
        <v>7.5087871706342764</v>
      </c>
      <c r="N169">
        <v>5.5333894887275203</v>
      </c>
      <c r="O169" t="s">
        <v>258</v>
      </c>
      <c r="P169">
        <v>20.405486003707683</v>
      </c>
      <c r="Q169">
        <v>9.0407375875900033</v>
      </c>
      <c r="R169">
        <v>0</v>
      </c>
      <c r="S169">
        <v>8.8392766905853506</v>
      </c>
      <c r="T169">
        <v>0.81753554502369663</v>
      </c>
      <c r="U169">
        <v>0</v>
      </c>
      <c r="V169">
        <v>0.18246445497630331</v>
      </c>
    </row>
    <row r="170" spans="1:22" x14ac:dyDescent="0.25">
      <c r="A170">
        <v>2016</v>
      </c>
      <c r="B170" t="s">
        <v>100</v>
      </c>
      <c r="C170">
        <v>112</v>
      </c>
      <c r="D170">
        <v>1904</v>
      </c>
      <c r="E170" t="s">
        <v>50</v>
      </c>
      <c r="F170">
        <v>0.1288515793756187</v>
      </c>
      <c r="G170">
        <v>6.4119764466384427E-2</v>
      </c>
      <c r="H170">
        <v>6.7625571566257606E-2</v>
      </c>
      <c r="I170">
        <v>0.38457074276309711</v>
      </c>
      <c r="J170" t="s">
        <v>102</v>
      </c>
      <c r="K170">
        <v>16.457805284407932</v>
      </c>
      <c r="L170">
        <v>16.511038819125929</v>
      </c>
      <c r="M170">
        <v>8.2443340478560945</v>
      </c>
      <c r="N170">
        <v>4.7184988712950942</v>
      </c>
      <c r="O170" t="s">
        <v>260</v>
      </c>
      <c r="P170">
        <v>16.511038819125929</v>
      </c>
      <c r="Q170">
        <v>9.0395520509959013</v>
      </c>
      <c r="R170">
        <v>8.0391573904732372</v>
      </c>
      <c r="S170">
        <v>8.4510533889116921</v>
      </c>
      <c r="T170">
        <v>0.55516014234875444</v>
      </c>
      <c r="U170">
        <v>0.36773428232502964</v>
      </c>
      <c r="V170">
        <v>7.7105575326215897E-2</v>
      </c>
    </row>
    <row r="171" spans="1:22" x14ac:dyDescent="0.25">
      <c r="A171">
        <v>2020</v>
      </c>
      <c r="B171" t="s">
        <v>147</v>
      </c>
      <c r="C171">
        <v>48</v>
      </c>
      <c r="D171">
        <v>1972</v>
      </c>
      <c r="E171" t="s">
        <v>50</v>
      </c>
      <c r="F171">
        <v>0.24058211292253845</v>
      </c>
      <c r="G171">
        <v>0.11897820858538008</v>
      </c>
      <c r="H171">
        <v>0.13137114864253166</v>
      </c>
      <c r="I171">
        <v>0.41580547112462002</v>
      </c>
      <c r="J171" t="s">
        <v>47</v>
      </c>
      <c r="K171">
        <v>16.112208354789431</v>
      </c>
      <c r="L171">
        <v>16.211294512589102</v>
      </c>
      <c r="M171">
        <v>8.3679968850541098</v>
      </c>
      <c r="N171">
        <v>3.8712010109078911</v>
      </c>
      <c r="O171" t="s">
        <v>260</v>
      </c>
      <c r="P171">
        <v>16.211294512589102</v>
      </c>
      <c r="Q171">
        <v>9.0395520509959013</v>
      </c>
      <c r="R171">
        <v>7.0561752841004104</v>
      </c>
      <c r="S171">
        <v>8.6638875705670415</v>
      </c>
      <c r="T171">
        <v>0.68683274021352314</v>
      </c>
      <c r="U171">
        <v>0.13760379596678529</v>
      </c>
      <c r="V171">
        <v>0.17556346381969157</v>
      </c>
    </row>
    <row r="172" spans="1:22" x14ac:dyDescent="0.25">
      <c r="A172">
        <v>2022</v>
      </c>
      <c r="B172" t="s">
        <v>170</v>
      </c>
      <c r="C172">
        <v>123</v>
      </c>
      <c r="D172">
        <v>1899</v>
      </c>
      <c r="E172" t="s">
        <v>50</v>
      </c>
      <c r="F172">
        <v>0.21699360333578402</v>
      </c>
      <c r="G172">
        <v>0.11539321228460893</v>
      </c>
      <c r="H172">
        <v>0.16050002782794501</v>
      </c>
      <c r="I172">
        <v>0.35971375092535229</v>
      </c>
      <c r="J172" t="s">
        <v>56</v>
      </c>
      <c r="K172">
        <v>17.09814498741418</v>
      </c>
      <c r="L172">
        <v>17.428093570047164</v>
      </c>
      <c r="M172">
        <v>8.3990851029359082</v>
      </c>
      <c r="N172">
        <v>4.8121843553724171</v>
      </c>
      <c r="O172" t="s">
        <v>262</v>
      </c>
      <c r="P172">
        <v>17.428093570047164</v>
      </c>
      <c r="Q172">
        <v>9.0310940816991554</v>
      </c>
      <c r="R172">
        <v>8.4338115824771869</v>
      </c>
      <c r="S172">
        <v>8.1775158238460754</v>
      </c>
      <c r="T172">
        <v>0.425888264146429</v>
      </c>
      <c r="U172">
        <v>0.55030506041392513</v>
      </c>
      <c r="V172">
        <v>2.3806675439645892E-2</v>
      </c>
    </row>
    <row r="173" spans="1:22" x14ac:dyDescent="0.25">
      <c r="A173">
        <v>2021</v>
      </c>
      <c r="B173" t="s">
        <v>145</v>
      </c>
      <c r="C173">
        <v>30</v>
      </c>
      <c r="D173">
        <v>1991</v>
      </c>
      <c r="E173" t="s">
        <v>45</v>
      </c>
      <c r="F173">
        <v>0.71154630762953897</v>
      </c>
      <c r="G173">
        <v>9.7278000892458735E-2</v>
      </c>
      <c r="H173">
        <v>0.24992834623101179</v>
      </c>
      <c r="I173">
        <v>4.294165646674827</v>
      </c>
      <c r="J173" t="s">
        <v>72</v>
      </c>
      <c r="K173">
        <v>13.455687807734812</v>
      </c>
      <c r="L173">
        <v>14.399289201468854</v>
      </c>
      <c r="M173">
        <v>6.7322107064672059</v>
      </c>
      <c r="N173">
        <v>3.4011973816621555</v>
      </c>
      <c r="O173" t="s">
        <v>259</v>
      </c>
      <c r="P173">
        <v>16.578157438464853</v>
      </c>
      <c r="Q173">
        <v>9.0194330063852561</v>
      </c>
      <c r="R173">
        <v>7.4599534528848226</v>
      </c>
      <c r="S173">
        <v>8.4571455631070283</v>
      </c>
      <c r="T173">
        <v>0.56990394877267869</v>
      </c>
      <c r="U173">
        <v>0.21024546424759871</v>
      </c>
      <c r="V173">
        <v>0.21985058697972251</v>
      </c>
    </row>
    <row r="174" spans="1:22" x14ac:dyDescent="0.25">
      <c r="A174">
        <v>2020</v>
      </c>
      <c r="B174" t="s">
        <v>112</v>
      </c>
      <c r="C174">
        <v>24</v>
      </c>
      <c r="D174">
        <v>1996</v>
      </c>
      <c r="E174" t="s">
        <v>45</v>
      </c>
      <c r="F174">
        <v>-0.55593220338983051</v>
      </c>
      <c r="G174">
        <v>-9.6074985354422965E-2</v>
      </c>
      <c r="H174">
        <v>-0.26863226863226863</v>
      </c>
      <c r="I174">
        <v>3.1813559322033895</v>
      </c>
      <c r="J174" t="s">
        <v>68</v>
      </c>
      <c r="K174">
        <v>11.712595660098795</v>
      </c>
      <c r="L174">
        <v>12.740810089342478</v>
      </c>
      <c r="M174">
        <v>5.6383546693337454</v>
      </c>
      <c r="N174">
        <v>3.1780538303479458</v>
      </c>
      <c r="O174" t="s">
        <v>261</v>
      </c>
      <c r="P174">
        <v>14.885278314239386</v>
      </c>
      <c r="Q174">
        <v>9.0187614981395079</v>
      </c>
      <c r="R174">
        <v>0</v>
      </c>
      <c r="S174">
        <v>8.8481604606132809</v>
      </c>
      <c r="T174">
        <v>0.84315789473684211</v>
      </c>
      <c r="U174">
        <v>-4.736842105263158E-2</v>
      </c>
      <c r="V174">
        <v>0.20421052631578948</v>
      </c>
    </row>
    <row r="175" spans="1:22" x14ac:dyDescent="0.25">
      <c r="A175">
        <v>2017</v>
      </c>
      <c r="B175" t="s">
        <v>143</v>
      </c>
      <c r="C175">
        <v>203</v>
      </c>
      <c r="D175">
        <v>1814</v>
      </c>
      <c r="E175" t="s">
        <v>50</v>
      </c>
      <c r="F175">
        <v>9.7940253717091807E-2</v>
      </c>
      <c r="G175">
        <v>3.4448016120520078E-2</v>
      </c>
      <c r="H175">
        <v>4.9551414768806076E-2</v>
      </c>
      <c r="I175">
        <v>0.45423543854862913</v>
      </c>
      <c r="J175" t="s">
        <v>47</v>
      </c>
      <c r="K175">
        <v>16.488969314296867</v>
      </c>
      <c r="L175">
        <v>16.852528718423809</v>
      </c>
      <c r="M175">
        <v>8.8002646513103358</v>
      </c>
      <c r="N175">
        <v>5.3132059790417872</v>
      </c>
      <c r="O175" t="s">
        <v>260</v>
      </c>
      <c r="P175">
        <v>16.852528718423809</v>
      </c>
      <c r="Q175">
        <v>9.0131082024464746</v>
      </c>
      <c r="R175">
        <v>6.7684932116486296</v>
      </c>
      <c r="S175">
        <v>8.7795574558837277</v>
      </c>
      <c r="T175">
        <v>0.79171741778319127</v>
      </c>
      <c r="U175">
        <v>0.10596833130328867</v>
      </c>
      <c r="V175">
        <v>0.1023142509135201</v>
      </c>
    </row>
    <row r="176" spans="1:22" x14ac:dyDescent="0.25">
      <c r="A176">
        <v>2019</v>
      </c>
      <c r="B176" t="s">
        <v>155</v>
      </c>
      <c r="C176">
        <v>252</v>
      </c>
      <c r="D176">
        <v>1767</v>
      </c>
      <c r="E176" t="s">
        <v>50</v>
      </c>
      <c r="F176">
        <v>0.11191747136088287</v>
      </c>
      <c r="G176">
        <v>5.894151649635959E-3</v>
      </c>
      <c r="H176">
        <v>4.2688994886929066E-2</v>
      </c>
      <c r="I176">
        <v>0.72116595693636421</v>
      </c>
      <c r="J176" t="s">
        <v>84</v>
      </c>
      <c r="K176">
        <v>18.286268963900536</v>
      </c>
      <c r="L176">
        <v>20.266249506453288</v>
      </c>
      <c r="M176">
        <v>7.4627891574124483</v>
      </c>
      <c r="N176">
        <v>5.5294290875114234</v>
      </c>
      <c r="O176" t="s">
        <v>258</v>
      </c>
      <c r="P176">
        <v>20.266249506453288</v>
      </c>
      <c r="Q176">
        <v>9.0118894332523443</v>
      </c>
      <c r="R176">
        <v>0</v>
      </c>
      <c r="S176">
        <v>8.8187781690370102</v>
      </c>
      <c r="T176">
        <v>0.82439024390243898</v>
      </c>
      <c r="U176">
        <v>0</v>
      </c>
      <c r="V176">
        <v>0.17560975609756097</v>
      </c>
    </row>
    <row r="177" spans="1:22" x14ac:dyDescent="0.25">
      <c r="A177">
        <v>2018</v>
      </c>
      <c r="B177" t="s">
        <v>155</v>
      </c>
      <c r="C177">
        <v>251</v>
      </c>
      <c r="D177">
        <v>1767</v>
      </c>
      <c r="E177" t="s">
        <v>50</v>
      </c>
      <c r="F177">
        <v>0.10985494880546075</v>
      </c>
      <c r="G177">
        <v>6.2426836786290685E-3</v>
      </c>
      <c r="H177">
        <v>8.920396901986985E-2</v>
      </c>
      <c r="I177">
        <v>0.69624573378839594</v>
      </c>
      <c r="J177" t="s">
        <v>84</v>
      </c>
      <c r="K177">
        <v>17.514662073348816</v>
      </c>
      <c r="L177">
        <v>20.17417744105509</v>
      </c>
      <c r="M177">
        <v>7.475905969367397</v>
      </c>
      <c r="N177">
        <v>5.5254529391317835</v>
      </c>
      <c r="O177" t="s">
        <v>258</v>
      </c>
      <c r="P177">
        <v>20.17417744105509</v>
      </c>
      <c r="Q177">
        <v>9.0106691768471148</v>
      </c>
      <c r="R177">
        <v>0</v>
      </c>
      <c r="S177">
        <v>8.8363739309273885</v>
      </c>
      <c r="T177">
        <v>0.84004884004884006</v>
      </c>
      <c r="U177">
        <v>0</v>
      </c>
      <c r="V177">
        <v>0.15995115995115994</v>
      </c>
    </row>
    <row r="178" spans="1:22" x14ac:dyDescent="0.25">
      <c r="A178">
        <v>2021</v>
      </c>
      <c r="B178" t="s">
        <v>161</v>
      </c>
      <c r="C178">
        <v>180</v>
      </c>
      <c r="D178">
        <v>1841</v>
      </c>
      <c r="E178" t="s">
        <v>50</v>
      </c>
      <c r="F178">
        <v>-1.8577364947445614E-2</v>
      </c>
      <c r="G178">
        <v>-1.0537992235163616E-2</v>
      </c>
      <c r="H178">
        <v>-7.9748163693599161E-2</v>
      </c>
      <c r="I178">
        <v>0.35296993400146665</v>
      </c>
      <c r="J178" t="s">
        <v>72</v>
      </c>
      <c r="K178">
        <v>13.767370182636339</v>
      </c>
      <c r="L178">
        <v>15.791256863305344</v>
      </c>
      <c r="M178">
        <v>6.0661080901037474</v>
      </c>
      <c r="N178">
        <v>5.1929568508902104</v>
      </c>
      <c r="O178" t="s">
        <v>259</v>
      </c>
      <c r="P178">
        <v>15.791256863305344</v>
      </c>
      <c r="Q178">
        <v>9.0033162025418569</v>
      </c>
      <c r="R178">
        <v>7.7579062083517467</v>
      </c>
      <c r="S178">
        <v>8.4531878614403251</v>
      </c>
      <c r="T178">
        <v>0.57687576875768753</v>
      </c>
      <c r="U178">
        <v>0.28782287822878228</v>
      </c>
      <c r="V178">
        <v>0.13530135301353013</v>
      </c>
    </row>
    <row r="179" spans="1:22" x14ac:dyDescent="0.25">
      <c r="A179">
        <v>2020</v>
      </c>
      <c r="B179" t="s">
        <v>125</v>
      </c>
      <c r="C179">
        <v>116</v>
      </c>
      <c r="D179">
        <v>1904</v>
      </c>
      <c r="E179" t="s">
        <v>50</v>
      </c>
      <c r="F179">
        <v>0.14483647494763977</v>
      </c>
      <c r="G179">
        <v>8.5609535448442242E-2</v>
      </c>
      <c r="H179">
        <v>0.11485882202631915</v>
      </c>
      <c r="I179">
        <v>0.25076526502336072</v>
      </c>
      <c r="J179" t="s">
        <v>56</v>
      </c>
      <c r="K179">
        <v>17.66484932201503</v>
      </c>
      <c r="L179">
        <v>17.958756389294535</v>
      </c>
      <c r="M179">
        <v>9.804219550877459</v>
      </c>
      <c r="N179">
        <v>4.7535901911063645</v>
      </c>
      <c r="O179" t="s">
        <v>262</v>
      </c>
      <c r="P179">
        <v>17.958756389294535</v>
      </c>
      <c r="Q179">
        <v>8.9959087612639941</v>
      </c>
      <c r="R179">
        <v>0</v>
      </c>
      <c r="S179">
        <v>8.987196820661973</v>
      </c>
      <c r="T179">
        <v>0.99132589838909546</v>
      </c>
      <c r="U179">
        <v>0</v>
      </c>
      <c r="V179">
        <v>8.6741016109045856E-3</v>
      </c>
    </row>
    <row r="180" spans="1:22" x14ac:dyDescent="0.25">
      <c r="A180">
        <v>2016</v>
      </c>
      <c r="B180" t="s">
        <v>66</v>
      </c>
      <c r="C180">
        <v>21</v>
      </c>
      <c r="D180">
        <v>1995</v>
      </c>
      <c r="E180" t="s">
        <v>45</v>
      </c>
      <c r="F180">
        <v>-1.4049268668206312E-2</v>
      </c>
      <c r="G180">
        <v>-8.7226669853029039E-3</v>
      </c>
      <c r="H180">
        <v>-1.3601639649711197E-2</v>
      </c>
      <c r="I180">
        <v>0.19245573518090839</v>
      </c>
      <c r="J180" t="s">
        <v>68</v>
      </c>
      <c r="K180">
        <v>13.193194558164921</v>
      </c>
      <c r="L180">
        <v>13.637459868020965</v>
      </c>
      <c r="M180">
        <v>6.8079349436999257</v>
      </c>
      <c r="N180">
        <v>3.044522437723423</v>
      </c>
      <c r="O180" t="s">
        <v>261</v>
      </c>
      <c r="P180">
        <v>15.794510389027785</v>
      </c>
      <c r="Q180">
        <v>8.9880372174296639</v>
      </c>
      <c r="R180">
        <v>7.87837509257497</v>
      </c>
      <c r="S180">
        <v>8.3892007163409605</v>
      </c>
      <c r="T180">
        <v>0.54945054945054939</v>
      </c>
      <c r="U180">
        <v>0.32967032967032966</v>
      </c>
      <c r="V180">
        <v>0.12087912087912087</v>
      </c>
    </row>
    <row r="181" spans="1:22" x14ac:dyDescent="0.25">
      <c r="A181">
        <v>2021</v>
      </c>
      <c r="B181" t="s">
        <v>58</v>
      </c>
      <c r="C181">
        <v>21</v>
      </c>
      <c r="D181">
        <v>2000</v>
      </c>
      <c r="E181" t="s">
        <v>50</v>
      </c>
      <c r="F181">
        <v>-4.5283909331096148E-2</v>
      </c>
      <c r="G181">
        <v>-2.1590128753388588E-2</v>
      </c>
      <c r="H181">
        <v>-3.9703451221050831E-2</v>
      </c>
      <c r="I181">
        <v>0.44951776894051459</v>
      </c>
      <c r="J181" t="s">
        <v>47</v>
      </c>
      <c r="K181">
        <v>15.080453618485848</v>
      </c>
      <c r="L181">
        <v>15.689655526845881</v>
      </c>
      <c r="M181">
        <v>7.3165481771829759</v>
      </c>
      <c r="N181">
        <v>3.044522437723423</v>
      </c>
      <c r="O181" t="s">
        <v>260</v>
      </c>
      <c r="P181">
        <v>15.689655526845881</v>
      </c>
      <c r="Q181">
        <v>8.9859460387603196</v>
      </c>
      <c r="R181">
        <v>8.3284510668193601</v>
      </c>
      <c r="S181">
        <v>8.2052184263954118</v>
      </c>
      <c r="T181">
        <v>0.45807259073842305</v>
      </c>
      <c r="U181">
        <v>0.51814768460575722</v>
      </c>
      <c r="V181">
        <v>2.3779724655819776E-2</v>
      </c>
    </row>
    <row r="182" spans="1:22" x14ac:dyDescent="0.25">
      <c r="A182">
        <v>2019</v>
      </c>
      <c r="B182" t="s">
        <v>163</v>
      </c>
      <c r="C182">
        <v>28</v>
      </c>
      <c r="D182">
        <v>1991</v>
      </c>
      <c r="E182" t="s">
        <v>50</v>
      </c>
      <c r="F182">
        <v>0.20969216702224933</v>
      </c>
      <c r="G182">
        <v>2.9321513808387316E-2</v>
      </c>
      <c r="H182">
        <v>0.10962396430847673</v>
      </c>
      <c r="I182">
        <v>1.3300822919841511</v>
      </c>
      <c r="J182" t="s">
        <v>72</v>
      </c>
      <c r="K182">
        <v>15.652243392835061</v>
      </c>
      <c r="L182">
        <v>16.970977889639425</v>
      </c>
      <c r="M182">
        <v>8.160803920954665</v>
      </c>
      <c r="N182">
        <v>3.3322045101752038</v>
      </c>
      <c r="O182" t="s">
        <v>259</v>
      </c>
      <c r="P182">
        <v>16.970977889639425</v>
      </c>
      <c r="Q182">
        <v>8.9821842788384281</v>
      </c>
      <c r="R182">
        <v>0</v>
      </c>
      <c r="S182">
        <v>8.9476760624996903</v>
      </c>
      <c r="T182">
        <v>0.9660804020100503</v>
      </c>
      <c r="U182">
        <v>0</v>
      </c>
      <c r="V182">
        <v>3.391959798994975E-2</v>
      </c>
    </row>
    <row r="183" spans="1:22" x14ac:dyDescent="0.25">
      <c r="A183">
        <v>2020</v>
      </c>
      <c r="B183" t="s">
        <v>108</v>
      </c>
      <c r="C183">
        <v>181</v>
      </c>
      <c r="D183">
        <v>1839</v>
      </c>
      <c r="E183" t="s">
        <v>50</v>
      </c>
      <c r="F183">
        <v>0.12546669286696796</v>
      </c>
      <c r="G183">
        <v>2.6341845785717233E-2</v>
      </c>
      <c r="H183">
        <v>9.8930895568639599E-2</v>
      </c>
      <c r="I183">
        <v>0.4512674395755551</v>
      </c>
      <c r="J183" t="s">
        <v>110</v>
      </c>
      <c r="K183">
        <v>16.373357832153989</v>
      </c>
      <c r="L183">
        <v>17.696620644748947</v>
      </c>
      <c r="M183">
        <v>8.5529463611220553</v>
      </c>
      <c r="N183">
        <v>5.1984970312658261</v>
      </c>
      <c r="O183" t="s">
        <v>258</v>
      </c>
      <c r="P183">
        <v>17.696620644748947</v>
      </c>
      <c r="Q183">
        <v>8.9821842788384281</v>
      </c>
      <c r="R183">
        <v>8.1490238680517706</v>
      </c>
      <c r="S183">
        <v>8.3570244392634159</v>
      </c>
      <c r="T183">
        <v>0.53517587939698497</v>
      </c>
      <c r="U183">
        <v>0.43467336683417085</v>
      </c>
      <c r="V183">
        <v>3.015075376884422E-2</v>
      </c>
    </row>
    <row r="184" spans="1:22" x14ac:dyDescent="0.25">
      <c r="A184">
        <v>2016</v>
      </c>
      <c r="B184" t="s">
        <v>143</v>
      </c>
      <c r="C184">
        <v>202</v>
      </c>
      <c r="D184">
        <v>1814</v>
      </c>
      <c r="E184" t="s">
        <v>50</v>
      </c>
      <c r="F184">
        <v>7.2784337169331942E-2</v>
      </c>
      <c r="G184">
        <v>2.2976033213813928E-2</v>
      </c>
      <c r="H184">
        <v>3.0735247712212053E-2</v>
      </c>
      <c r="I184">
        <v>0.56897324764609181</v>
      </c>
      <c r="J184" t="s">
        <v>47</v>
      </c>
      <c r="K184">
        <v>16.578364551107157</v>
      </c>
      <c r="L184">
        <v>16.86932304259479</v>
      </c>
      <c r="M184">
        <v>8.8483656949425473</v>
      </c>
      <c r="N184">
        <v>5.3082676974012051</v>
      </c>
      <c r="O184" t="s">
        <v>260</v>
      </c>
      <c r="P184">
        <v>16.86932304259479</v>
      </c>
      <c r="Q184">
        <v>8.9796685542411812</v>
      </c>
      <c r="R184">
        <v>6.866933284461882</v>
      </c>
      <c r="S184">
        <v>8.3064721601005846</v>
      </c>
      <c r="T184">
        <v>0.51007556675062971</v>
      </c>
      <c r="U184">
        <v>0.12090680100755667</v>
      </c>
      <c r="V184">
        <v>0.36901763224181361</v>
      </c>
    </row>
    <row r="185" spans="1:22" x14ac:dyDescent="0.25">
      <c r="A185">
        <v>2016</v>
      </c>
      <c r="B185" t="s">
        <v>147</v>
      </c>
      <c r="C185">
        <v>44</v>
      </c>
      <c r="D185">
        <v>1972</v>
      </c>
      <c r="E185" t="s">
        <v>50</v>
      </c>
      <c r="F185">
        <v>0.23559859742861913</v>
      </c>
      <c r="G185">
        <v>0.138823297914207</v>
      </c>
      <c r="H185">
        <v>0.14942737409037959</v>
      </c>
      <c r="I185">
        <v>0.18121317653793861</v>
      </c>
      <c r="J185" t="s">
        <v>47</v>
      </c>
      <c r="K185">
        <v>15.704079083120391</v>
      </c>
      <c r="L185">
        <v>15.77768767948346</v>
      </c>
      <c r="M185">
        <v>7.9266025991813844</v>
      </c>
      <c r="N185">
        <v>3.784189633918261</v>
      </c>
      <c r="O185" t="s">
        <v>260</v>
      </c>
      <c r="P185">
        <v>15.77768767948346</v>
      </c>
      <c r="Q185">
        <v>8.9758830607616993</v>
      </c>
      <c r="R185">
        <v>7.5443321080536885</v>
      </c>
      <c r="S185">
        <v>8.4403121470802791</v>
      </c>
      <c r="T185">
        <v>0.58533501896333751</v>
      </c>
      <c r="U185">
        <v>0.23893805309734514</v>
      </c>
      <c r="V185">
        <v>0.17572692793931732</v>
      </c>
    </row>
    <row r="186" spans="1:22" x14ac:dyDescent="0.25">
      <c r="A186">
        <v>2017</v>
      </c>
      <c r="B186" t="s">
        <v>104</v>
      </c>
      <c r="C186">
        <v>20</v>
      </c>
      <c r="D186">
        <v>1997</v>
      </c>
      <c r="E186" t="s">
        <v>45</v>
      </c>
      <c r="F186">
        <v>-1.065112540192926E-2</v>
      </c>
      <c r="G186">
        <v>-2.722136620441705E-3</v>
      </c>
      <c r="H186">
        <v>-2.0703124999999999E-2</v>
      </c>
      <c r="I186">
        <v>2.671020900321543</v>
      </c>
      <c r="J186" t="s">
        <v>72</v>
      </c>
      <c r="K186">
        <v>12.4529327234617</v>
      </c>
      <c r="L186">
        <v>14.481800284354337</v>
      </c>
      <c r="M186">
        <v>6.0637852086876078</v>
      </c>
      <c r="N186">
        <v>2.9957322735539909</v>
      </c>
      <c r="O186" t="s">
        <v>259</v>
      </c>
      <c r="P186">
        <v>16.590934114511665</v>
      </c>
      <c r="Q186">
        <v>8.9747626862209682</v>
      </c>
      <c r="R186">
        <v>7.5358847836281937</v>
      </c>
      <c r="S186">
        <v>8.3851926949434219</v>
      </c>
      <c r="T186">
        <v>0.55456570155901996</v>
      </c>
      <c r="U186">
        <v>0.23719376391982183</v>
      </c>
      <c r="V186">
        <v>0.20824053452115812</v>
      </c>
    </row>
    <row r="187" spans="1:22" x14ac:dyDescent="0.25">
      <c r="A187">
        <v>2018</v>
      </c>
      <c r="B187" t="s">
        <v>143</v>
      </c>
      <c r="C187">
        <v>204</v>
      </c>
      <c r="D187">
        <v>1814</v>
      </c>
      <c r="E187" t="s">
        <v>50</v>
      </c>
      <c r="F187">
        <v>6.1082024432809773E-2</v>
      </c>
      <c r="G187">
        <v>2.784004627955745E-2</v>
      </c>
      <c r="H187">
        <v>5.3542869063347473E-2</v>
      </c>
      <c r="I187">
        <v>0.31889576392194191</v>
      </c>
      <c r="J187" t="s">
        <v>47</v>
      </c>
      <c r="K187">
        <v>16.481418448868517</v>
      </c>
      <c r="L187">
        <v>17.135425575006742</v>
      </c>
      <c r="M187">
        <v>8.8059746593113193</v>
      </c>
      <c r="N187">
        <v>5.3181199938442161</v>
      </c>
      <c r="O187" t="s">
        <v>260</v>
      </c>
      <c r="P187">
        <v>17.135425575006742</v>
      </c>
      <c r="Q187">
        <v>8.9708133414114481</v>
      </c>
      <c r="R187">
        <v>7.7450028035158391</v>
      </c>
      <c r="S187">
        <v>8.4595640785796018</v>
      </c>
      <c r="T187">
        <v>0.59974587039390093</v>
      </c>
      <c r="U187">
        <v>0.29351969504447267</v>
      </c>
      <c r="V187">
        <v>0.10673443456162643</v>
      </c>
    </row>
    <row r="188" spans="1:22" x14ac:dyDescent="0.25">
      <c r="A188">
        <v>2020</v>
      </c>
      <c r="B188" t="s">
        <v>104</v>
      </c>
      <c r="C188">
        <v>23</v>
      </c>
      <c r="D188">
        <v>1997</v>
      </c>
      <c r="E188" t="s">
        <v>45</v>
      </c>
      <c r="F188">
        <v>5.6510279388508174E-2</v>
      </c>
      <c r="G188">
        <v>-9.1202994725199923E-2</v>
      </c>
      <c r="H188">
        <v>-0.98710865561694294</v>
      </c>
      <c r="I188">
        <v>-8.2973115445440171E-2</v>
      </c>
      <c r="J188" t="s">
        <v>72</v>
      </c>
      <c r="K188">
        <v>10.902279505922026</v>
      </c>
      <c r="L188">
        <v>13.283971892600741</v>
      </c>
      <c r="M188">
        <v>4.5951198501345898</v>
      </c>
      <c r="N188">
        <v>3.1354942159291497</v>
      </c>
      <c r="O188" t="s">
        <v>259</v>
      </c>
      <c r="P188">
        <v>15.428440117497651</v>
      </c>
      <c r="Q188">
        <v>8.9702344572448478</v>
      </c>
      <c r="R188">
        <v>8.2353440476453255</v>
      </c>
      <c r="S188">
        <v>8.1637143915060708</v>
      </c>
      <c r="T188">
        <v>0.44640883977900547</v>
      </c>
      <c r="U188">
        <v>0.47955801104972373</v>
      </c>
      <c r="V188">
        <v>7.4033149171270712E-2</v>
      </c>
    </row>
    <row r="189" spans="1:22" x14ac:dyDescent="0.25">
      <c r="A189">
        <v>2022</v>
      </c>
      <c r="B189" t="s">
        <v>174</v>
      </c>
      <c r="C189">
        <v>14</v>
      </c>
      <c r="D189">
        <v>2008</v>
      </c>
      <c r="E189" t="s">
        <v>50</v>
      </c>
      <c r="F189">
        <v>0.26380368098159507</v>
      </c>
      <c r="G189">
        <v>8.3393939393939395E-2</v>
      </c>
      <c r="H189">
        <v>0.38640831227183375</v>
      </c>
      <c r="I189">
        <v>1.7262269938650308</v>
      </c>
      <c r="J189" t="s">
        <v>84</v>
      </c>
      <c r="K189">
        <v>15.085551962259915</v>
      </c>
      <c r="L189">
        <v>16.61887093887081</v>
      </c>
      <c r="M189">
        <v>7.5416830998821114</v>
      </c>
      <c r="N189">
        <v>2.6390573296152584</v>
      </c>
      <c r="O189" t="s">
        <v>258</v>
      </c>
      <c r="P189">
        <v>16.61887093887081</v>
      </c>
      <c r="Q189">
        <v>8.9682688107764541</v>
      </c>
      <c r="R189">
        <v>8.0833286087863758</v>
      </c>
      <c r="S189">
        <v>8.3380665255188013</v>
      </c>
      <c r="T189">
        <v>0.53248407643312101</v>
      </c>
      <c r="U189">
        <v>0.41273885350318473</v>
      </c>
      <c r="V189">
        <v>5.4777070063694269E-2</v>
      </c>
    </row>
    <row r="190" spans="1:22" x14ac:dyDescent="0.25">
      <c r="A190">
        <v>2018</v>
      </c>
      <c r="B190" t="s">
        <v>91</v>
      </c>
      <c r="C190">
        <v>17</v>
      </c>
      <c r="D190">
        <v>2001</v>
      </c>
      <c r="E190" t="s">
        <v>50</v>
      </c>
      <c r="F190">
        <v>0.41923484568943181</v>
      </c>
      <c r="G190">
        <v>9.9785327525017703E-2</v>
      </c>
      <c r="H190">
        <v>0.227736309814729</v>
      </c>
      <c r="I190">
        <v>4.7105744545547328E-2</v>
      </c>
      <c r="J190" t="s">
        <v>84</v>
      </c>
      <c r="K190">
        <v>13.974555811228509</v>
      </c>
      <c r="L190">
        <v>14.799723081257195</v>
      </c>
      <c r="M190">
        <v>5.602118820879701</v>
      </c>
      <c r="N190">
        <v>2.8332133440562162</v>
      </c>
      <c r="O190" t="s">
        <v>258</v>
      </c>
      <c r="P190">
        <v>14.799723081257195</v>
      </c>
      <c r="Q190">
        <v>8.9669941133444535</v>
      </c>
      <c r="R190">
        <v>8.4658998970286863</v>
      </c>
      <c r="S190">
        <v>8.0063675676502459</v>
      </c>
      <c r="T190">
        <v>0.38265306122448978</v>
      </c>
      <c r="U190">
        <v>0.60586734693877553</v>
      </c>
      <c r="V190">
        <v>1.1479591836734694E-2</v>
      </c>
    </row>
    <row r="191" spans="1:22" x14ac:dyDescent="0.25">
      <c r="A191">
        <v>2021</v>
      </c>
      <c r="B191" t="s">
        <v>149</v>
      </c>
      <c r="C191">
        <v>50</v>
      </c>
      <c r="D191">
        <v>1971</v>
      </c>
      <c r="E191" t="s">
        <v>45</v>
      </c>
      <c r="F191">
        <v>0.36484098939929327</v>
      </c>
      <c r="G191">
        <v>0.1260940362304091</v>
      </c>
      <c r="H191">
        <v>0.37018225276366895</v>
      </c>
      <c r="I191">
        <v>0.8695524146054181</v>
      </c>
      <c r="J191" t="s">
        <v>72</v>
      </c>
      <c r="K191">
        <v>13.819602175867528</v>
      </c>
      <c r="L191">
        <v>14.896569687384794</v>
      </c>
      <c r="M191">
        <v>7.1906760343322071</v>
      </c>
      <c r="N191">
        <v>3.912023005428146</v>
      </c>
      <c r="O191" t="s">
        <v>259</v>
      </c>
      <c r="P191">
        <v>17.075437924380793</v>
      </c>
      <c r="Q191">
        <v>8.9666656155173996</v>
      </c>
      <c r="R191">
        <v>7.4377730496214012</v>
      </c>
      <c r="S191">
        <v>8.5901880442824865</v>
      </c>
      <c r="T191">
        <v>0.68627450980392168</v>
      </c>
      <c r="U191">
        <v>0.2167755991285403</v>
      </c>
      <c r="V191">
        <v>9.6949891067538138E-2</v>
      </c>
    </row>
    <row r="192" spans="1:22" x14ac:dyDescent="0.25">
      <c r="A192">
        <v>2017</v>
      </c>
      <c r="B192" t="s">
        <v>176</v>
      </c>
      <c r="C192">
        <v>25</v>
      </c>
      <c r="D192">
        <v>1992</v>
      </c>
      <c r="E192" t="s">
        <v>177</v>
      </c>
      <c r="F192">
        <v>0.31288781017019857</v>
      </c>
      <c r="G192">
        <v>0.1213634838617195</v>
      </c>
      <c r="H192">
        <v>0.10357639891568894</v>
      </c>
      <c r="I192">
        <v>0.93443836500054134</v>
      </c>
      <c r="J192" t="s">
        <v>64</v>
      </c>
      <c r="K192">
        <v>15.488761791141695</v>
      </c>
      <c r="L192">
        <v>15.330281243855296</v>
      </c>
      <c r="M192">
        <v>7.3987862754199485</v>
      </c>
      <c r="N192">
        <v>3.2188758248682006</v>
      </c>
      <c r="O192" t="s">
        <v>262</v>
      </c>
      <c r="P192">
        <v>15.330281243855296</v>
      </c>
      <c r="Q192">
        <v>8.9605961388647941</v>
      </c>
      <c r="R192">
        <v>8.0646364757742219</v>
      </c>
      <c r="S192">
        <v>8.3686931830977933</v>
      </c>
      <c r="T192">
        <v>0.55327342747111685</v>
      </c>
      <c r="U192">
        <v>0.40821566110397944</v>
      </c>
      <c r="V192">
        <v>3.8510911424903725E-2</v>
      </c>
    </row>
    <row r="193" spans="1:22" x14ac:dyDescent="0.25">
      <c r="A193">
        <v>2018</v>
      </c>
      <c r="B193" t="s">
        <v>147</v>
      </c>
      <c r="C193">
        <v>46</v>
      </c>
      <c r="D193">
        <v>1972</v>
      </c>
      <c r="E193" t="s">
        <v>50</v>
      </c>
      <c r="F193">
        <v>0.21353581910220804</v>
      </c>
      <c r="G193">
        <v>0.11298828532121566</v>
      </c>
      <c r="H193">
        <v>0.12611973289280812</v>
      </c>
      <c r="I193">
        <v>0.17215229766195908</v>
      </c>
      <c r="J193" t="s">
        <v>47</v>
      </c>
      <c r="K193">
        <v>15.966784269838222</v>
      </c>
      <c r="L193">
        <v>16.076731843017011</v>
      </c>
      <c r="M193">
        <v>8.3002801898526641</v>
      </c>
      <c r="N193">
        <v>3.8286413964890951</v>
      </c>
      <c r="O193" t="s">
        <v>260</v>
      </c>
      <c r="P193">
        <v>16.076731843017011</v>
      </c>
      <c r="Q193">
        <v>8.9605961388647941</v>
      </c>
      <c r="R193">
        <v>6.9754139274559517</v>
      </c>
      <c r="S193">
        <v>8.5659833555856686</v>
      </c>
      <c r="T193">
        <v>0.6739409499358151</v>
      </c>
      <c r="U193">
        <v>0.13735558408215662</v>
      </c>
      <c r="V193">
        <v>0.18870346598202825</v>
      </c>
    </row>
    <row r="194" spans="1:22" x14ac:dyDescent="0.25">
      <c r="A194">
        <v>2022</v>
      </c>
      <c r="B194" t="s">
        <v>151</v>
      </c>
      <c r="C194">
        <v>39</v>
      </c>
      <c r="D194">
        <v>1983</v>
      </c>
      <c r="E194" t="s">
        <v>45</v>
      </c>
      <c r="F194">
        <v>0.27693027432378708</v>
      </c>
      <c r="G194">
        <v>0.20818405624026559</v>
      </c>
      <c r="H194">
        <v>0.20805191996230368</v>
      </c>
      <c r="I194">
        <v>2.5466802846057884E-2</v>
      </c>
      <c r="J194" t="s">
        <v>68</v>
      </c>
      <c r="K194">
        <v>13.562853228394925</v>
      </c>
      <c r="L194">
        <v>13.562218317959713</v>
      </c>
      <c r="M194">
        <v>7.2093402566029097</v>
      </c>
      <c r="N194">
        <v>3.6635616461296463</v>
      </c>
      <c r="O194" t="s">
        <v>261</v>
      </c>
      <c r="P194">
        <v>15.855419519643418</v>
      </c>
      <c r="Q194">
        <v>8.957653134681177</v>
      </c>
      <c r="R194">
        <v>8.2724380070411367</v>
      </c>
      <c r="S194">
        <v>8.2143496695207574</v>
      </c>
      <c r="T194">
        <v>0.47554038680318544</v>
      </c>
      <c r="U194">
        <v>0.50398179749715588</v>
      </c>
      <c r="V194">
        <v>2.0477815699658702E-2</v>
      </c>
    </row>
    <row r="195" spans="1:22" x14ac:dyDescent="0.25">
      <c r="A195">
        <v>2019</v>
      </c>
      <c r="B195" t="s">
        <v>153</v>
      </c>
      <c r="C195">
        <v>23</v>
      </c>
      <c r="D195">
        <v>1996</v>
      </c>
      <c r="E195" t="s">
        <v>45</v>
      </c>
      <c r="F195">
        <v>0.308048081177904</v>
      </c>
      <c r="G195">
        <v>6.7546301096020792E-2</v>
      </c>
      <c r="H195">
        <v>0.57877773222176665</v>
      </c>
      <c r="I195">
        <v>3.1680901491777345</v>
      </c>
      <c r="J195" t="s">
        <v>47</v>
      </c>
      <c r="K195">
        <v>11.38286233667203</v>
      </c>
      <c r="L195">
        <v>13.53096755347933</v>
      </c>
      <c r="M195">
        <v>1.0986122886681098</v>
      </c>
      <c r="N195">
        <v>3.1354942159291497</v>
      </c>
      <c r="O195" t="s">
        <v>260</v>
      </c>
      <c r="P195">
        <v>15.707717277626164</v>
      </c>
      <c r="Q195">
        <v>8.9546439410157301</v>
      </c>
      <c r="R195">
        <v>8.4630853082081661</v>
      </c>
      <c r="S195">
        <v>7.9764300453699875</v>
      </c>
      <c r="T195">
        <v>0.37598204264870932</v>
      </c>
      <c r="U195">
        <v>0.611672278338945</v>
      </c>
      <c r="V195">
        <v>1.2345679012345678E-2</v>
      </c>
    </row>
    <row r="196" spans="1:22" x14ac:dyDescent="0.25">
      <c r="A196">
        <v>2020</v>
      </c>
      <c r="B196" t="s">
        <v>163</v>
      </c>
      <c r="C196">
        <v>29</v>
      </c>
      <c r="D196">
        <v>1991</v>
      </c>
      <c r="E196" t="s">
        <v>50</v>
      </c>
      <c r="F196">
        <v>-1.0464426877470356</v>
      </c>
      <c r="G196">
        <v>5.5757384299478754E-2</v>
      </c>
      <c r="H196">
        <v>0.1704764971023825</v>
      </c>
      <c r="I196">
        <v>-0.2974308300395257</v>
      </c>
      <c r="J196" t="s">
        <v>72</v>
      </c>
      <c r="K196">
        <v>15.641993463250715</v>
      </c>
      <c r="L196">
        <v>16.759581048194374</v>
      </c>
      <c r="M196">
        <v>7.8426714749794568</v>
      </c>
      <c r="N196">
        <v>3.3672958299864741</v>
      </c>
      <c r="O196" t="s">
        <v>259</v>
      </c>
      <c r="P196">
        <v>16.759581048194374</v>
      </c>
      <c r="Q196">
        <v>8.9489756078417759</v>
      </c>
      <c r="R196">
        <v>0</v>
      </c>
      <c r="S196">
        <v>8.8887567478487206</v>
      </c>
      <c r="T196">
        <v>0.94155844155844159</v>
      </c>
      <c r="U196">
        <v>0</v>
      </c>
      <c r="V196">
        <v>5.844155844155844E-2</v>
      </c>
    </row>
    <row r="197" spans="1:22" x14ac:dyDescent="0.25">
      <c r="A197">
        <v>2022</v>
      </c>
      <c r="B197" t="s">
        <v>182</v>
      </c>
      <c r="C197">
        <v>22</v>
      </c>
      <c r="D197">
        <v>2000</v>
      </c>
      <c r="E197" t="s">
        <v>50</v>
      </c>
      <c r="F197">
        <v>5.1864075708079344E-3</v>
      </c>
      <c r="G197">
        <v>1.8743458046298776E-3</v>
      </c>
      <c r="H197">
        <v>0.21968616262482168</v>
      </c>
      <c r="I197">
        <v>1.2917185868723269</v>
      </c>
      <c r="J197" t="s">
        <v>184</v>
      </c>
      <c r="K197">
        <v>13.460263166016727</v>
      </c>
      <c r="L197">
        <v>18.224203466034158</v>
      </c>
      <c r="M197">
        <v>5.389071729816501</v>
      </c>
      <c r="N197">
        <v>3.0910424533583161</v>
      </c>
      <c r="O197" t="s">
        <v>260</v>
      </c>
      <c r="P197">
        <v>18.224203466034158</v>
      </c>
      <c r="Q197">
        <v>8.9450718943613019</v>
      </c>
      <c r="R197">
        <v>8.1775158238460754</v>
      </c>
      <c r="S197">
        <v>8.2532276455817719</v>
      </c>
      <c r="T197">
        <v>0.500651890482399</v>
      </c>
      <c r="U197">
        <v>0.46414602346805739</v>
      </c>
      <c r="V197">
        <v>3.5202086049543675E-2</v>
      </c>
    </row>
    <row r="198" spans="1:22" x14ac:dyDescent="0.25">
      <c r="A198">
        <v>2016</v>
      </c>
      <c r="B198" t="s">
        <v>53</v>
      </c>
      <c r="C198">
        <v>10</v>
      </c>
      <c r="D198">
        <v>2006</v>
      </c>
      <c r="E198" t="s">
        <v>54</v>
      </c>
      <c r="F198">
        <v>0.51875846064590991</v>
      </c>
      <c r="G198">
        <v>0.22305837352403129</v>
      </c>
      <c r="H198">
        <v>0.30632636747744657</v>
      </c>
      <c r="I198">
        <v>0.48027460839296071</v>
      </c>
      <c r="J198" t="s">
        <v>56</v>
      </c>
      <c r="K198">
        <v>15.069073206630206</v>
      </c>
      <c r="L198">
        <v>15.386290798707495</v>
      </c>
      <c r="M198">
        <v>9.2185069346425763</v>
      </c>
      <c r="N198">
        <v>2.3025850929940459</v>
      </c>
      <c r="O198" t="s">
        <v>262</v>
      </c>
      <c r="P198">
        <v>17.593080594246675</v>
      </c>
      <c r="Q198">
        <v>8.9442414583801035</v>
      </c>
      <c r="R198">
        <v>7.6705585510500072</v>
      </c>
      <c r="S198">
        <v>8.5714852210994188</v>
      </c>
      <c r="T198">
        <v>0.68883312421580933</v>
      </c>
      <c r="U198">
        <v>0.2797992471769134</v>
      </c>
      <c r="V198">
        <v>3.1367628607277286E-2</v>
      </c>
    </row>
    <row r="199" spans="1:22" x14ac:dyDescent="0.25">
      <c r="A199">
        <v>2017</v>
      </c>
      <c r="B199" t="s">
        <v>161</v>
      </c>
      <c r="C199">
        <v>176</v>
      </c>
      <c r="D199">
        <v>1841</v>
      </c>
      <c r="E199" t="s">
        <v>50</v>
      </c>
      <c r="F199">
        <v>-7.0305097593329549E-2</v>
      </c>
      <c r="G199">
        <v>-3.5921766072811771E-2</v>
      </c>
      <c r="H199">
        <v>-8.6359404096834264E-2</v>
      </c>
      <c r="I199">
        <v>0.40420693575895394</v>
      </c>
      <c r="J199" t="s">
        <v>72</v>
      </c>
      <c r="K199">
        <v>15.273194915170837</v>
      </c>
      <c r="L199">
        <v>16.150369211508615</v>
      </c>
      <c r="M199">
        <v>7.5390270558239951</v>
      </c>
      <c r="N199">
        <v>5.1704839950381514</v>
      </c>
      <c r="O199" t="s">
        <v>259</v>
      </c>
      <c r="P199">
        <v>16.150369211508615</v>
      </c>
      <c r="Q199">
        <v>8.943767262734637</v>
      </c>
      <c r="R199">
        <v>8.3039999709551964</v>
      </c>
      <c r="S199">
        <v>8.1690531499273433</v>
      </c>
      <c r="T199">
        <v>0.46083550913838123</v>
      </c>
      <c r="U199">
        <v>0.52741514360313313</v>
      </c>
      <c r="V199">
        <v>1.1749347258485639E-2</v>
      </c>
    </row>
    <row r="200" spans="1:22" x14ac:dyDescent="0.25">
      <c r="A200">
        <v>2021</v>
      </c>
      <c r="B200" t="s">
        <v>147</v>
      </c>
      <c r="C200">
        <v>49</v>
      </c>
      <c r="D200">
        <v>1972</v>
      </c>
      <c r="E200" t="s">
        <v>50</v>
      </c>
      <c r="F200">
        <v>0.25960720185552905</v>
      </c>
      <c r="G200">
        <v>0.13424915220599021</v>
      </c>
      <c r="H200">
        <v>0.14262011055396151</v>
      </c>
      <c r="I200">
        <v>0.22561698009311018</v>
      </c>
      <c r="J200" t="s">
        <v>47</v>
      </c>
      <c r="K200">
        <v>16.205071193972586</v>
      </c>
      <c r="L200">
        <v>16.265558301407093</v>
      </c>
      <c r="M200">
        <v>8.4359831359906945</v>
      </c>
      <c r="N200">
        <v>3.8918202981106265</v>
      </c>
      <c r="O200" t="s">
        <v>260</v>
      </c>
      <c r="P200">
        <v>16.265558301407093</v>
      </c>
      <c r="Q200">
        <v>8.9332684786364176</v>
      </c>
      <c r="R200">
        <v>0</v>
      </c>
      <c r="S200">
        <v>8.7355251857332252</v>
      </c>
      <c r="T200">
        <v>0.82058047493403696</v>
      </c>
      <c r="U200">
        <v>0</v>
      </c>
      <c r="V200">
        <v>0.17941952506596306</v>
      </c>
    </row>
    <row r="201" spans="1:22" x14ac:dyDescent="0.25">
      <c r="A201">
        <v>2022</v>
      </c>
      <c r="B201" t="s">
        <v>149</v>
      </c>
      <c r="C201">
        <v>51</v>
      </c>
      <c r="D201">
        <v>1971</v>
      </c>
      <c r="E201" t="s">
        <v>45</v>
      </c>
      <c r="F201">
        <v>0.31510150430845624</v>
      </c>
      <c r="G201">
        <v>0.15394220478059223</v>
      </c>
      <c r="H201">
        <v>0.31336238198983296</v>
      </c>
      <c r="I201">
        <v>0.40375346867241124</v>
      </c>
      <c r="J201" t="s">
        <v>72</v>
      </c>
      <c r="K201">
        <v>14.135417777710792</v>
      </c>
      <c r="L201">
        <v>14.846200830146925</v>
      </c>
      <c r="M201">
        <v>7.2786289423206822</v>
      </c>
      <c r="N201">
        <v>3.9318256327243257</v>
      </c>
      <c r="O201" t="s">
        <v>259</v>
      </c>
      <c r="P201">
        <v>17.139402031830631</v>
      </c>
      <c r="Q201">
        <v>8.929969705932761</v>
      </c>
      <c r="R201">
        <v>6.5096015772823312</v>
      </c>
      <c r="S201">
        <v>8.714109508009658</v>
      </c>
      <c r="T201">
        <v>0.80584795321637426</v>
      </c>
      <c r="U201">
        <v>8.8888888888888906E-2</v>
      </c>
      <c r="V201">
        <v>0.10526315789473685</v>
      </c>
    </row>
    <row r="202" spans="1:22" x14ac:dyDescent="0.25">
      <c r="A202">
        <v>2017</v>
      </c>
      <c r="B202" t="s">
        <v>186</v>
      </c>
      <c r="C202">
        <v>80</v>
      </c>
      <c r="D202">
        <v>1937</v>
      </c>
      <c r="E202" t="s">
        <v>50</v>
      </c>
      <c r="F202">
        <v>0.17718425631016108</v>
      </c>
      <c r="G202">
        <v>8.8858568809074098E-2</v>
      </c>
      <c r="H202">
        <v>0.13061320498670093</v>
      </c>
      <c r="I202">
        <v>0.42009452968829158</v>
      </c>
      <c r="J202" t="s">
        <v>64</v>
      </c>
      <c r="K202">
        <v>14.138807089228322</v>
      </c>
      <c r="L202">
        <v>14.524001419872224</v>
      </c>
      <c r="M202">
        <v>6.1224928095143865</v>
      </c>
      <c r="N202">
        <v>4.3820266346738812</v>
      </c>
      <c r="O202" t="s">
        <v>262</v>
      </c>
      <c r="P202">
        <v>14.524001419872224</v>
      </c>
      <c r="Q202">
        <v>8.9199880709685235</v>
      </c>
      <c r="R202">
        <v>8.4846699997106771</v>
      </c>
      <c r="S202">
        <v>7.779048644925556</v>
      </c>
      <c r="T202">
        <v>0.31951871657754011</v>
      </c>
      <c r="U202">
        <v>0.6470588235294118</v>
      </c>
      <c r="V202">
        <v>3.342245989304813E-2</v>
      </c>
    </row>
    <row r="203" spans="1:22" x14ac:dyDescent="0.25">
      <c r="A203">
        <v>2017</v>
      </c>
      <c r="B203" t="s">
        <v>133</v>
      </c>
      <c r="C203">
        <v>32</v>
      </c>
      <c r="D203">
        <v>1985</v>
      </c>
      <c r="E203" t="s">
        <v>50</v>
      </c>
      <c r="F203">
        <v>0.47607796810395747</v>
      </c>
      <c r="G203">
        <v>0.10435007767995857</v>
      </c>
      <c r="H203">
        <v>5.9082246004984608E-2</v>
      </c>
      <c r="I203">
        <v>6.0248080330773772E-2</v>
      </c>
      <c r="J203" t="s">
        <v>47</v>
      </c>
      <c r="K203">
        <v>16.4286638271968</v>
      </c>
      <c r="L203">
        <v>15.859842922530541</v>
      </c>
      <c r="M203">
        <v>8.234299635696253</v>
      </c>
      <c r="N203">
        <v>3.4657359027997265</v>
      </c>
      <c r="O203" t="s">
        <v>260</v>
      </c>
      <c r="P203">
        <v>15.859842922530541</v>
      </c>
      <c r="Q203">
        <v>8.8983656069553572</v>
      </c>
      <c r="R203">
        <v>8.2214789472671921</v>
      </c>
      <c r="S203">
        <v>8.1461295100254052</v>
      </c>
      <c r="T203">
        <v>0.47131147540983609</v>
      </c>
      <c r="U203">
        <v>0.50819672131147542</v>
      </c>
      <c r="V203">
        <v>2.0491803278688523E-2</v>
      </c>
    </row>
    <row r="204" spans="1:22" x14ac:dyDescent="0.25">
      <c r="A204">
        <v>2016</v>
      </c>
      <c r="B204" t="s">
        <v>186</v>
      </c>
      <c r="C204">
        <v>79</v>
      </c>
      <c r="D204">
        <v>1937</v>
      </c>
      <c r="E204" t="s">
        <v>50</v>
      </c>
      <c r="F204">
        <v>0.17250761255203073</v>
      </c>
      <c r="G204">
        <v>8.2221570209773109E-2</v>
      </c>
      <c r="H204">
        <v>0.13362603289817393</v>
      </c>
      <c r="I204">
        <v>0.52500868010519885</v>
      </c>
      <c r="J204" t="s">
        <v>64</v>
      </c>
      <c r="K204">
        <v>14.073196202430331</v>
      </c>
      <c r="L204">
        <v>14.558823622623557</v>
      </c>
      <c r="M204">
        <v>6.0844994130751715</v>
      </c>
      <c r="N204">
        <v>4.3694478524670215</v>
      </c>
      <c r="O204" t="s">
        <v>262</v>
      </c>
      <c r="P204">
        <v>14.558823622623557</v>
      </c>
      <c r="Q204">
        <v>8.892886141190731</v>
      </c>
      <c r="R204">
        <v>8.4574431870104636</v>
      </c>
      <c r="S204">
        <v>7.7493224646603558</v>
      </c>
      <c r="T204">
        <v>0.31868131868131866</v>
      </c>
      <c r="U204">
        <v>0.64697802197802201</v>
      </c>
      <c r="V204">
        <v>3.4340659340659344E-2</v>
      </c>
    </row>
    <row r="205" spans="1:22" x14ac:dyDescent="0.25">
      <c r="A205">
        <v>2020</v>
      </c>
      <c r="B205" t="s">
        <v>161</v>
      </c>
      <c r="C205">
        <v>179</v>
      </c>
      <c r="D205">
        <v>1841</v>
      </c>
      <c r="E205" t="s">
        <v>50</v>
      </c>
      <c r="F205">
        <v>-1.7227235438884332E-2</v>
      </c>
      <c r="G205">
        <v>-6.8875040997048217E-3</v>
      </c>
      <c r="H205">
        <v>-1.3764474546646276E-2</v>
      </c>
      <c r="I205">
        <v>0.29012852064533773</v>
      </c>
      <c r="J205" t="s">
        <v>72</v>
      </c>
      <c r="K205">
        <v>15.336554319635779</v>
      </c>
      <c r="L205">
        <v>16.028936514638502</v>
      </c>
      <c r="M205">
        <v>7.5740450053721995</v>
      </c>
      <c r="N205">
        <v>5.1873858058407549</v>
      </c>
      <c r="O205" t="s">
        <v>259</v>
      </c>
      <c r="P205">
        <v>16.028936514638502</v>
      </c>
      <c r="Q205">
        <v>8.8887567478487206</v>
      </c>
      <c r="R205">
        <v>7.7579062083517467</v>
      </c>
      <c r="S205">
        <v>8.4403121470802791</v>
      </c>
      <c r="T205">
        <v>0.63862068965517238</v>
      </c>
      <c r="U205">
        <v>0.32275862068965516</v>
      </c>
      <c r="V205">
        <v>3.8620689655172416E-2</v>
      </c>
    </row>
    <row r="206" spans="1:22" x14ac:dyDescent="0.25">
      <c r="A206">
        <v>2021</v>
      </c>
      <c r="B206" t="s">
        <v>74</v>
      </c>
      <c r="C206">
        <v>28</v>
      </c>
      <c r="D206">
        <v>1993</v>
      </c>
      <c r="E206" t="s">
        <v>50</v>
      </c>
      <c r="F206">
        <v>-1.0760949351602642</v>
      </c>
      <c r="G206">
        <v>-0.18689642716755023</v>
      </c>
      <c r="H206">
        <v>-0.72274604054970104</v>
      </c>
      <c r="I206">
        <v>2.5741375091754342</v>
      </c>
      <c r="J206" t="s">
        <v>47</v>
      </c>
      <c r="K206">
        <v>15.398214275195738</v>
      </c>
      <c r="L206">
        <v>16.750717579764462</v>
      </c>
      <c r="M206">
        <v>7.9416512529305558</v>
      </c>
      <c r="N206">
        <v>3.3322045101752038</v>
      </c>
      <c r="O206" t="s">
        <v>260</v>
      </c>
      <c r="P206">
        <v>16.750717579764462</v>
      </c>
      <c r="Q206">
        <v>8.8873764853797628</v>
      </c>
      <c r="R206">
        <v>0</v>
      </c>
      <c r="S206">
        <v>8.8536654280374503</v>
      </c>
      <c r="T206">
        <v>0.96685082872928174</v>
      </c>
      <c r="U206">
        <v>0</v>
      </c>
      <c r="V206">
        <v>3.3149171270718231E-2</v>
      </c>
    </row>
    <row r="207" spans="1:22" x14ac:dyDescent="0.25">
      <c r="A207">
        <v>2017</v>
      </c>
      <c r="B207" t="s">
        <v>155</v>
      </c>
      <c r="C207">
        <v>250</v>
      </c>
      <c r="D207">
        <v>1767</v>
      </c>
      <c r="E207" t="s">
        <v>50</v>
      </c>
      <c r="F207">
        <v>0.10997950086226532</v>
      </c>
      <c r="G207">
        <v>5.9408411738961549E-3</v>
      </c>
      <c r="H207">
        <v>7.2742924782094043E-2</v>
      </c>
      <c r="I207">
        <v>0.68506166010477332</v>
      </c>
      <c r="J207" t="s">
        <v>84</v>
      </c>
      <c r="K207">
        <v>17.654209898973576</v>
      </c>
      <c r="L207">
        <v>20.159290811325754</v>
      </c>
      <c r="M207">
        <v>7.4927603009223791</v>
      </c>
      <c r="N207">
        <v>5.521460917862246</v>
      </c>
      <c r="O207" t="s">
        <v>258</v>
      </c>
      <c r="P207">
        <v>20.159290811325754</v>
      </c>
      <c r="Q207">
        <v>8.8832242302789943</v>
      </c>
      <c r="R207">
        <v>0</v>
      </c>
      <c r="S207">
        <v>8.6860917278780505</v>
      </c>
      <c r="T207">
        <v>0.82108183079056862</v>
      </c>
      <c r="U207">
        <v>0</v>
      </c>
      <c r="V207">
        <v>0.17891816920943135</v>
      </c>
    </row>
    <row r="208" spans="1:22" x14ac:dyDescent="0.25">
      <c r="A208">
        <v>2020</v>
      </c>
      <c r="B208" t="s">
        <v>145</v>
      </c>
      <c r="C208">
        <v>29</v>
      </c>
      <c r="D208">
        <v>1991</v>
      </c>
      <c r="E208" t="s">
        <v>45</v>
      </c>
      <c r="F208">
        <v>0.1410191725529768</v>
      </c>
      <c r="G208">
        <v>2.6697869901614286E-2</v>
      </c>
      <c r="H208">
        <v>0.11813186813186813</v>
      </c>
      <c r="I208">
        <v>0.2989404641775984</v>
      </c>
      <c r="J208" t="s">
        <v>72</v>
      </c>
      <c r="K208">
        <v>13.067273411086369</v>
      </c>
      <c r="L208">
        <v>14.554491154867392</v>
      </c>
      <c r="M208">
        <v>6.7592552706636928</v>
      </c>
      <c r="N208">
        <v>3.3672958299864741</v>
      </c>
      <c r="O208" t="s">
        <v>259</v>
      </c>
      <c r="P208">
        <v>16.6989593797643</v>
      </c>
      <c r="Q208">
        <v>8.8813126679301817</v>
      </c>
      <c r="R208">
        <v>0</v>
      </c>
      <c r="S208">
        <v>8.3848757816162891</v>
      </c>
      <c r="T208">
        <v>0.60869565217391308</v>
      </c>
      <c r="U208">
        <v>0</v>
      </c>
      <c r="V208">
        <v>0.39130434782608697</v>
      </c>
    </row>
    <row r="209" spans="1:22" x14ac:dyDescent="0.25">
      <c r="A209">
        <v>2016</v>
      </c>
      <c r="B209" t="s">
        <v>176</v>
      </c>
      <c r="C209">
        <v>24</v>
      </c>
      <c r="D209">
        <v>1992</v>
      </c>
      <c r="E209" t="s">
        <v>177</v>
      </c>
      <c r="F209">
        <v>0.34535686606898264</v>
      </c>
      <c r="G209">
        <v>0.13298825394170632</v>
      </c>
      <c r="H209">
        <v>0.11845862718032377</v>
      </c>
      <c r="I209">
        <v>0.96400198551603511</v>
      </c>
      <c r="J209" t="s">
        <v>64</v>
      </c>
      <c r="K209">
        <v>15.421065943134149</v>
      </c>
      <c r="L209">
        <v>15.305368896933912</v>
      </c>
      <c r="M209">
        <v>7.3178761986264957</v>
      </c>
      <c r="N209">
        <v>3.1780538303479458</v>
      </c>
      <c r="O209" t="s">
        <v>262</v>
      </c>
      <c r="P209">
        <v>15.305368896933912</v>
      </c>
      <c r="Q209">
        <v>8.8720665134083418</v>
      </c>
      <c r="R209">
        <v>8.0063675676502459</v>
      </c>
      <c r="S209">
        <v>8.2480057016006203</v>
      </c>
      <c r="T209">
        <v>0.53576437587657788</v>
      </c>
      <c r="U209">
        <v>0.42075736325385693</v>
      </c>
      <c r="V209">
        <v>4.3478260869565216E-2</v>
      </c>
    </row>
    <row r="210" spans="1:22" x14ac:dyDescent="0.25">
      <c r="A210">
        <v>2016</v>
      </c>
      <c r="B210" t="s">
        <v>133</v>
      </c>
      <c r="C210">
        <v>31</v>
      </c>
      <c r="D210">
        <v>1985</v>
      </c>
      <c r="E210" t="s">
        <v>50</v>
      </c>
      <c r="F210">
        <v>0.59642857142857142</v>
      </c>
      <c r="G210">
        <v>0.15300045808520385</v>
      </c>
      <c r="H210">
        <v>8.5095541401273886E-2</v>
      </c>
      <c r="I210">
        <v>4.9404761904761903E-2</v>
      </c>
      <c r="J210" t="s">
        <v>47</v>
      </c>
      <c r="K210">
        <v>16.281489197866755</v>
      </c>
      <c r="L210">
        <v>15.69482292420019</v>
      </c>
      <c r="M210">
        <v>8.0225689469882546</v>
      </c>
      <c r="N210">
        <v>3.4339872044851463</v>
      </c>
      <c r="O210" t="s">
        <v>260</v>
      </c>
      <c r="P210">
        <v>15.69482292420019</v>
      </c>
      <c r="Q210">
        <v>8.8706630044060208</v>
      </c>
      <c r="R210">
        <v>8.2789360022919798</v>
      </c>
      <c r="S210">
        <v>7.9759083601655378</v>
      </c>
      <c r="T210">
        <v>0.40870786516853935</v>
      </c>
      <c r="U210">
        <v>0.5533707865168539</v>
      </c>
      <c r="V210">
        <v>3.7921348314606744E-2</v>
      </c>
    </row>
    <row r="211" spans="1:22" x14ac:dyDescent="0.25">
      <c r="A211">
        <v>2018</v>
      </c>
      <c r="B211" t="s">
        <v>58</v>
      </c>
      <c r="C211">
        <v>18</v>
      </c>
      <c r="D211">
        <v>2000</v>
      </c>
      <c r="E211" t="s">
        <v>50</v>
      </c>
      <c r="F211">
        <v>3.1842203857894123E-2</v>
      </c>
      <c r="G211">
        <v>1.8743337551689516E-2</v>
      </c>
      <c r="H211">
        <v>3.2989128972364987E-2</v>
      </c>
      <c r="I211">
        <v>0.33515706824980535</v>
      </c>
      <c r="J211" t="s">
        <v>47</v>
      </c>
      <c r="K211">
        <v>14.211948375752922</v>
      </c>
      <c r="L211">
        <v>14.777288099172198</v>
      </c>
      <c r="M211">
        <v>6.8243736700430864</v>
      </c>
      <c r="N211">
        <v>2.8903717578961645</v>
      </c>
      <c r="O211" t="s">
        <v>260</v>
      </c>
      <c r="P211">
        <v>14.777288099172198</v>
      </c>
      <c r="Q211">
        <v>8.8692575227972874</v>
      </c>
      <c r="R211">
        <v>8.1969879272588972</v>
      </c>
      <c r="S211">
        <v>8.1047034683711079</v>
      </c>
      <c r="T211">
        <v>0.46554149085794655</v>
      </c>
      <c r="U211">
        <v>0.51054852320675104</v>
      </c>
      <c r="V211">
        <v>2.3909985935302389E-2</v>
      </c>
    </row>
    <row r="212" spans="1:22" x14ac:dyDescent="0.25">
      <c r="A212">
        <v>2022</v>
      </c>
      <c r="B212" t="s">
        <v>153</v>
      </c>
      <c r="C212">
        <v>26</v>
      </c>
      <c r="D212">
        <v>1996</v>
      </c>
      <c r="E212" t="s">
        <v>45</v>
      </c>
      <c r="F212">
        <v>0.29720603359616043</v>
      </c>
      <c r="G212">
        <v>6.2724362259509586E-2</v>
      </c>
      <c r="H212">
        <v>0.5554167467486707</v>
      </c>
      <c r="I212">
        <v>3.1725631356416404</v>
      </c>
      <c r="J212" t="s">
        <v>47</v>
      </c>
      <c r="K212">
        <v>11.447362419186469</v>
      </c>
      <c r="L212">
        <v>13.628331221239883</v>
      </c>
      <c r="M212">
        <v>1.0986122886681098</v>
      </c>
      <c r="N212">
        <v>3.2580965380214821</v>
      </c>
      <c r="O212" t="s">
        <v>260</v>
      </c>
      <c r="P212">
        <v>15.921532422923587</v>
      </c>
      <c r="Q212">
        <v>8.8634799646639273</v>
      </c>
      <c r="R212">
        <v>8.2379914325777968</v>
      </c>
      <c r="S212">
        <v>8.0705124488217717</v>
      </c>
      <c r="T212">
        <v>0.45249999999999996</v>
      </c>
      <c r="U212">
        <v>0.53500000000000003</v>
      </c>
      <c r="V212">
        <v>1.2500000000000001E-2</v>
      </c>
    </row>
    <row r="213" spans="1:22" x14ac:dyDescent="0.25">
      <c r="A213">
        <v>2022</v>
      </c>
      <c r="B213" t="s">
        <v>188</v>
      </c>
      <c r="C213">
        <v>41</v>
      </c>
      <c r="D213">
        <v>1981</v>
      </c>
      <c r="E213" t="s">
        <v>50</v>
      </c>
      <c r="F213">
        <v>0.34310142279075839</v>
      </c>
      <c r="G213">
        <v>0.10937955141275851</v>
      </c>
      <c r="H213">
        <v>0.16866116975199719</v>
      </c>
      <c r="I213">
        <v>0.55005873906800684</v>
      </c>
      <c r="J213" t="s">
        <v>56</v>
      </c>
      <c r="K213">
        <v>17.254934569098623</v>
      </c>
      <c r="L213">
        <v>17.688002402055087</v>
      </c>
      <c r="M213">
        <v>8.8866856390655844</v>
      </c>
      <c r="N213">
        <v>3.713572066704308</v>
      </c>
      <c r="O213" t="s">
        <v>262</v>
      </c>
      <c r="P213">
        <v>17.688002402055087</v>
      </c>
      <c r="Q213">
        <v>8.8593634491520881</v>
      </c>
      <c r="R213">
        <v>8.0709060887878188</v>
      </c>
      <c r="S213">
        <v>8.1718820061278201</v>
      </c>
      <c r="T213">
        <v>0.50284090909090906</v>
      </c>
      <c r="U213">
        <v>0.45454545454545453</v>
      </c>
      <c r="V213">
        <v>4.261363636363636E-2</v>
      </c>
    </row>
    <row r="214" spans="1:22" x14ac:dyDescent="0.25">
      <c r="A214">
        <v>2016</v>
      </c>
      <c r="B214" t="s">
        <v>163</v>
      </c>
      <c r="C214">
        <v>25</v>
      </c>
      <c r="D214">
        <v>1991</v>
      </c>
      <c r="E214" t="s">
        <v>50</v>
      </c>
      <c r="F214">
        <v>0.31827027027027027</v>
      </c>
      <c r="G214">
        <v>4.9510611819313176E-2</v>
      </c>
      <c r="H214">
        <v>0.18096877305138923</v>
      </c>
      <c r="I214">
        <v>3.8975135135135135</v>
      </c>
      <c r="J214" t="s">
        <v>72</v>
      </c>
      <c r="K214">
        <v>15.911563365449307</v>
      </c>
      <c r="L214">
        <v>17.207700830466454</v>
      </c>
      <c r="M214">
        <v>8.3118895582303587</v>
      </c>
      <c r="N214">
        <v>3.2188758248682006</v>
      </c>
      <c r="O214" t="s">
        <v>259</v>
      </c>
      <c r="P214">
        <v>17.207700830466454</v>
      </c>
      <c r="Q214">
        <v>8.857941984804711</v>
      </c>
      <c r="R214">
        <v>0</v>
      </c>
      <c r="S214">
        <v>8.8113542299657279</v>
      </c>
      <c r="T214">
        <v>0.95448079658605978</v>
      </c>
      <c r="U214">
        <v>0</v>
      </c>
      <c r="V214">
        <v>4.5519203413940258E-2</v>
      </c>
    </row>
    <row r="215" spans="1:22" x14ac:dyDescent="0.25">
      <c r="A215">
        <v>2022</v>
      </c>
      <c r="B215" t="s">
        <v>180</v>
      </c>
      <c r="C215">
        <v>58</v>
      </c>
      <c r="D215">
        <v>1964</v>
      </c>
      <c r="E215" t="s">
        <v>50</v>
      </c>
      <c r="F215">
        <v>0.32368517207258735</v>
      </c>
      <c r="G215">
        <v>2.1926136654069527E-2</v>
      </c>
      <c r="H215">
        <v>9.0622702162447319E-2</v>
      </c>
      <c r="I215">
        <v>11.462827487132003</v>
      </c>
      <c r="J215" t="s">
        <v>72</v>
      </c>
      <c r="K215">
        <v>15.655317217011962</v>
      </c>
      <c r="L215">
        <v>17.074342594671045</v>
      </c>
      <c r="M215">
        <v>8.1315307106042525</v>
      </c>
      <c r="N215">
        <v>4.0604430105464191</v>
      </c>
      <c r="O215" t="s">
        <v>259</v>
      </c>
      <c r="P215">
        <v>17.074342594671045</v>
      </c>
      <c r="Q215">
        <v>8.8550929800286351</v>
      </c>
      <c r="R215">
        <v>7.2654297232539529</v>
      </c>
      <c r="S215">
        <v>8.5773471142359838</v>
      </c>
      <c r="T215">
        <v>0.75748930099857348</v>
      </c>
      <c r="U215">
        <v>0.20399429386590584</v>
      </c>
      <c r="V215">
        <v>3.8516405135520682E-2</v>
      </c>
    </row>
    <row r="216" spans="1:22" x14ac:dyDescent="0.25">
      <c r="A216">
        <v>2019</v>
      </c>
      <c r="B216" t="s">
        <v>161</v>
      </c>
      <c r="C216">
        <v>178</v>
      </c>
      <c r="D216">
        <v>1841</v>
      </c>
      <c r="E216" t="s">
        <v>50</v>
      </c>
      <c r="F216">
        <v>5.4215483574546287E-2</v>
      </c>
      <c r="G216">
        <v>2.2310455662696162E-2</v>
      </c>
      <c r="H216">
        <v>4.4021637754150342E-2</v>
      </c>
      <c r="I216">
        <v>0.45026418561911324</v>
      </c>
      <c r="J216" t="s">
        <v>72</v>
      </c>
      <c r="K216">
        <v>15.494661082809674</v>
      </c>
      <c r="L216">
        <v>16.174286930608062</v>
      </c>
      <c r="M216">
        <v>7.5600804650218274</v>
      </c>
      <c r="N216">
        <v>5.181783550292085</v>
      </c>
      <c r="O216" t="s">
        <v>259</v>
      </c>
      <c r="P216">
        <v>16.174286930608062</v>
      </c>
      <c r="Q216">
        <v>8.8479347533284649</v>
      </c>
      <c r="R216">
        <v>7.620705086838262</v>
      </c>
      <c r="S216">
        <v>8.4446224985814027</v>
      </c>
      <c r="T216">
        <v>0.6681034482758621</v>
      </c>
      <c r="U216">
        <v>0.29310344827586204</v>
      </c>
      <c r="V216">
        <v>3.8793103448275863E-2</v>
      </c>
    </row>
    <row r="217" spans="1:22" x14ac:dyDescent="0.25">
      <c r="A217">
        <v>2021</v>
      </c>
      <c r="B217" t="s">
        <v>88</v>
      </c>
      <c r="C217">
        <v>49</v>
      </c>
      <c r="D217">
        <v>1972</v>
      </c>
      <c r="E217" t="s">
        <v>89</v>
      </c>
      <c r="F217">
        <v>0.82509612919764164</v>
      </c>
      <c r="G217">
        <v>0.2187805872756933</v>
      </c>
      <c r="H217">
        <v>0.36269494275669339</v>
      </c>
      <c r="I217">
        <v>0.76526531658549091</v>
      </c>
      <c r="J217" t="s">
        <v>72</v>
      </c>
      <c r="K217">
        <v>18.301266378400634</v>
      </c>
      <c r="L217">
        <v>18.80675913826034</v>
      </c>
      <c r="M217">
        <v>9.9582597883831081</v>
      </c>
      <c r="N217">
        <v>3.8918202981106265</v>
      </c>
      <c r="O217" t="s">
        <v>259</v>
      </c>
      <c r="P217">
        <v>20.985627375256339</v>
      </c>
      <c r="Q217">
        <v>8.846428590899448</v>
      </c>
      <c r="R217">
        <v>6.9964984888165258</v>
      </c>
      <c r="S217">
        <v>8.63670805991738</v>
      </c>
      <c r="T217">
        <v>0.81081081081081074</v>
      </c>
      <c r="U217">
        <v>0.15724815724815722</v>
      </c>
      <c r="V217">
        <v>3.1941031941031935E-2</v>
      </c>
    </row>
    <row r="218" spans="1:22" x14ac:dyDescent="0.25">
      <c r="A218">
        <v>2017</v>
      </c>
      <c r="B218" t="s">
        <v>172</v>
      </c>
      <c r="C218">
        <v>33</v>
      </c>
      <c r="D218">
        <v>1984</v>
      </c>
      <c r="E218" t="s">
        <v>50</v>
      </c>
      <c r="F218">
        <v>0.13018340008352827</v>
      </c>
      <c r="G218">
        <v>5.0380615337471457E-2</v>
      </c>
      <c r="H218">
        <v>5.5395361976424667E-2</v>
      </c>
      <c r="I218">
        <v>0.301763991589234</v>
      </c>
      <c r="J218" t="s">
        <v>68</v>
      </c>
      <c r="K218">
        <v>13.788627422930485</v>
      </c>
      <c r="L218">
        <v>13.883516809568523</v>
      </c>
      <c r="M218">
        <v>6.0282785202306979</v>
      </c>
      <c r="N218">
        <v>3.4965075614664802</v>
      </c>
      <c r="O218" t="s">
        <v>261</v>
      </c>
      <c r="P218">
        <v>13.883516809568523</v>
      </c>
      <c r="Q218">
        <v>8.8436150921839491</v>
      </c>
      <c r="R218">
        <v>6.7093043402582984</v>
      </c>
      <c r="S218">
        <v>8.6621589616664227</v>
      </c>
      <c r="T218">
        <v>0.83405483405483405</v>
      </c>
      <c r="U218">
        <v>0.11832611832611832</v>
      </c>
      <c r="V218">
        <v>4.7619047619047616E-2</v>
      </c>
    </row>
    <row r="219" spans="1:22" x14ac:dyDescent="0.25">
      <c r="A219">
        <v>2016</v>
      </c>
      <c r="B219" t="s">
        <v>149</v>
      </c>
      <c r="C219">
        <v>45</v>
      </c>
      <c r="D219">
        <v>1971</v>
      </c>
      <c r="E219" t="s">
        <v>45</v>
      </c>
      <c r="F219">
        <v>-3.1840796019900502E-2</v>
      </c>
      <c r="G219">
        <v>-1.3198597648999794E-2</v>
      </c>
      <c r="H219">
        <v>-6.3429137760158572E-2</v>
      </c>
      <c r="I219">
        <v>0.8997512437810945</v>
      </c>
      <c r="J219" t="s">
        <v>72</v>
      </c>
      <c r="K219">
        <v>12.215032386901646</v>
      </c>
      <c r="L219">
        <v>13.784845143653389</v>
      </c>
      <c r="M219">
        <v>6.6982680541154132</v>
      </c>
      <c r="N219">
        <v>3.8066624897703196</v>
      </c>
      <c r="O219" t="s">
        <v>259</v>
      </c>
      <c r="P219">
        <v>15.941895664660208</v>
      </c>
      <c r="Q219">
        <v>8.8428208663361723</v>
      </c>
      <c r="R219">
        <v>0</v>
      </c>
      <c r="S219">
        <v>8.7271005049533592</v>
      </c>
      <c r="T219">
        <v>0.89072426937738247</v>
      </c>
      <c r="U219">
        <v>0</v>
      </c>
      <c r="V219">
        <v>0.10927573062261753</v>
      </c>
    </row>
    <row r="220" spans="1:22" x14ac:dyDescent="0.25">
      <c r="A220">
        <v>2022</v>
      </c>
      <c r="B220" t="s">
        <v>192</v>
      </c>
      <c r="C220">
        <v>25</v>
      </c>
      <c r="D220">
        <v>1997</v>
      </c>
      <c r="E220" t="s">
        <v>50</v>
      </c>
      <c r="F220">
        <v>0.40028366170999258</v>
      </c>
      <c r="G220">
        <v>0.11315214767704881</v>
      </c>
      <c r="H220">
        <v>0.13288799315842667</v>
      </c>
      <c r="I220">
        <v>1.0772479770188379</v>
      </c>
      <c r="J220" t="s">
        <v>47</v>
      </c>
      <c r="K220">
        <v>14.735073928908653</v>
      </c>
      <c r="L220">
        <v>14.895847192918422</v>
      </c>
      <c r="M220">
        <v>6.5624440936937196</v>
      </c>
      <c r="N220">
        <v>3.2188758248682006</v>
      </c>
      <c r="O220" t="s">
        <v>260</v>
      </c>
      <c r="P220">
        <v>14.895847192918422</v>
      </c>
      <c r="Q220">
        <v>8.8392766905853506</v>
      </c>
      <c r="R220">
        <v>7.6009024595420822</v>
      </c>
      <c r="S220">
        <v>8.4489143506629425</v>
      </c>
      <c r="T220">
        <v>0.6768115942028986</v>
      </c>
      <c r="U220">
        <v>0.28985507246376813</v>
      </c>
      <c r="V220">
        <v>3.3333333333333333E-2</v>
      </c>
    </row>
    <row r="221" spans="1:22" x14ac:dyDescent="0.25">
      <c r="A221">
        <v>2019</v>
      </c>
      <c r="B221" t="s">
        <v>91</v>
      </c>
      <c r="C221">
        <v>18</v>
      </c>
      <c r="D221">
        <v>2001</v>
      </c>
      <c r="E221" t="s">
        <v>50</v>
      </c>
      <c r="F221">
        <v>0.52478244638211291</v>
      </c>
      <c r="G221">
        <v>0.15968562528206762</v>
      </c>
      <c r="H221">
        <v>0.26383505598621876</v>
      </c>
      <c r="I221">
        <v>5.6639183671106964E-2</v>
      </c>
      <c r="J221" t="s">
        <v>84</v>
      </c>
      <c r="K221">
        <v>14.133690797141842</v>
      </c>
      <c r="L221">
        <v>14.635807876683346</v>
      </c>
      <c r="M221">
        <v>5.6167710976665717</v>
      </c>
      <c r="N221">
        <v>2.8903717578961645</v>
      </c>
      <c r="O221" t="s">
        <v>258</v>
      </c>
      <c r="P221">
        <v>14.635807876683346</v>
      </c>
      <c r="Q221">
        <v>8.8378263640077037</v>
      </c>
      <c r="R221">
        <v>8.1016777474545716</v>
      </c>
      <c r="S221">
        <v>8.1605182474775049</v>
      </c>
      <c r="T221">
        <v>0.5079825834542816</v>
      </c>
      <c r="U221">
        <v>0.47895500725689405</v>
      </c>
      <c r="V221">
        <v>1.3062409288824383E-2</v>
      </c>
    </row>
    <row r="222" spans="1:22" x14ac:dyDescent="0.25">
      <c r="A222">
        <v>2020</v>
      </c>
      <c r="B222" t="s">
        <v>188</v>
      </c>
      <c r="C222">
        <v>39</v>
      </c>
      <c r="D222">
        <v>1981</v>
      </c>
      <c r="E222" t="s">
        <v>50</v>
      </c>
      <c r="F222">
        <v>9.827401106614915E-2</v>
      </c>
      <c r="G222">
        <v>2.9943886666163409E-2</v>
      </c>
      <c r="H222">
        <v>5.3042121684867397E-2</v>
      </c>
      <c r="I222">
        <v>0.64637872656701623</v>
      </c>
      <c r="J222" t="s">
        <v>56</v>
      </c>
      <c r="K222">
        <v>16.926132797392221</v>
      </c>
      <c r="L222">
        <v>17.497893958334508</v>
      </c>
      <c r="M222">
        <v>8.7549494550982931</v>
      </c>
      <c r="N222">
        <v>3.6635616461296463</v>
      </c>
      <c r="O222" t="s">
        <v>262</v>
      </c>
      <c r="P222">
        <v>17.497893958334508</v>
      </c>
      <c r="Q222">
        <v>8.8378263640077037</v>
      </c>
      <c r="R222">
        <v>8.0063675676502459</v>
      </c>
      <c r="S222">
        <v>8.1718820061278201</v>
      </c>
      <c r="T222">
        <v>0.51378809869375908</v>
      </c>
      <c r="U222">
        <v>0.43541364296081275</v>
      </c>
      <c r="V222">
        <v>5.0798258345428157E-2</v>
      </c>
    </row>
    <row r="223" spans="1:22" x14ac:dyDescent="0.25">
      <c r="A223">
        <v>2020</v>
      </c>
      <c r="B223" t="s">
        <v>141</v>
      </c>
      <c r="C223">
        <v>29</v>
      </c>
      <c r="D223">
        <v>1991</v>
      </c>
      <c r="E223" t="s">
        <v>50</v>
      </c>
      <c r="F223">
        <v>0.28682889155798752</v>
      </c>
      <c r="G223">
        <v>0.12844490779561268</v>
      </c>
      <c r="H223">
        <v>0.21977170329922474</v>
      </c>
      <c r="I223">
        <v>0.45140064740530322</v>
      </c>
      <c r="J223" t="s">
        <v>56</v>
      </c>
      <c r="K223">
        <v>16.369381701058792</v>
      </c>
      <c r="L223">
        <v>16.906470917043855</v>
      </c>
      <c r="M223">
        <v>7.4747721823978699</v>
      </c>
      <c r="N223">
        <v>3.3672958299864741</v>
      </c>
      <c r="O223" t="s">
        <v>262</v>
      </c>
      <c r="P223">
        <v>16.906470917043855</v>
      </c>
      <c r="Q223">
        <v>8.8378263640077037</v>
      </c>
      <c r="R223">
        <v>6.620073206530356</v>
      </c>
      <c r="S223">
        <v>8.3187422526923989</v>
      </c>
      <c r="T223">
        <v>0.59506531204644408</v>
      </c>
      <c r="U223">
        <v>0.10885341074020319</v>
      </c>
      <c r="V223">
        <v>0.2960812772133527</v>
      </c>
    </row>
    <row r="224" spans="1:22" x14ac:dyDescent="0.25">
      <c r="A224">
        <v>2018</v>
      </c>
      <c r="B224" t="s">
        <v>135</v>
      </c>
      <c r="C224">
        <v>26</v>
      </c>
      <c r="D224">
        <v>1992</v>
      </c>
      <c r="E224" t="s">
        <v>50</v>
      </c>
      <c r="F224">
        <v>0.35529894865824752</v>
      </c>
      <c r="G224">
        <v>0.16729956069949117</v>
      </c>
      <c r="H224">
        <v>0.18162368092224379</v>
      </c>
      <c r="I224">
        <v>0.41864783820150636</v>
      </c>
      <c r="J224" t="s">
        <v>56</v>
      </c>
      <c r="K224">
        <v>15.830455710952288</v>
      </c>
      <c r="L224">
        <v>15.912606588007732</v>
      </c>
      <c r="M224">
        <v>6.7080840838530698</v>
      </c>
      <c r="N224">
        <v>3.2580965380214821</v>
      </c>
      <c r="O224" t="s">
        <v>262</v>
      </c>
      <c r="P224">
        <v>15.912606588007732</v>
      </c>
      <c r="Q224">
        <v>8.8363739309273885</v>
      </c>
      <c r="R224">
        <v>8.3523185482260036</v>
      </c>
      <c r="S224">
        <v>7.8240460108562919</v>
      </c>
      <c r="T224">
        <v>0.36337209302325579</v>
      </c>
      <c r="U224">
        <v>0.61627906976744184</v>
      </c>
      <c r="V224">
        <v>2.0348837209302327E-2</v>
      </c>
    </row>
    <row r="225" spans="1:22" x14ac:dyDescent="0.25">
      <c r="A225">
        <v>2021</v>
      </c>
      <c r="B225" t="s">
        <v>188</v>
      </c>
      <c r="C225">
        <v>40</v>
      </c>
      <c r="D225">
        <v>1981</v>
      </c>
      <c r="E225" t="s">
        <v>50</v>
      </c>
      <c r="F225">
        <v>0.32664384762485593</v>
      </c>
      <c r="G225">
        <v>9.9238899354566826E-2</v>
      </c>
      <c r="H225">
        <v>0.16313123039565186</v>
      </c>
      <c r="I225">
        <v>0.68413490179662362</v>
      </c>
      <c r="J225" t="s">
        <v>56</v>
      </c>
      <c r="K225">
        <v>17.097678164613413</v>
      </c>
      <c r="L225">
        <v>17.594703067939221</v>
      </c>
      <c r="M225">
        <v>8.8738881351549725</v>
      </c>
      <c r="N225">
        <v>3.6888794541139363</v>
      </c>
      <c r="O225" t="s">
        <v>262</v>
      </c>
      <c r="P225">
        <v>17.594703067939221</v>
      </c>
      <c r="Q225">
        <v>8.8334627207199308</v>
      </c>
      <c r="R225">
        <v>8.0063675676502459</v>
      </c>
      <c r="S225">
        <v>8.1718820061278201</v>
      </c>
      <c r="T225">
        <v>0.51603498542274051</v>
      </c>
      <c r="U225">
        <v>0.43731778425655976</v>
      </c>
      <c r="V225">
        <v>4.6647230320699708E-2</v>
      </c>
    </row>
    <row r="226" spans="1:22" x14ac:dyDescent="0.25">
      <c r="A226">
        <v>2021</v>
      </c>
      <c r="B226" t="s">
        <v>44</v>
      </c>
      <c r="C226">
        <v>40</v>
      </c>
      <c r="D226">
        <v>1981</v>
      </c>
      <c r="E226" t="s">
        <v>45</v>
      </c>
      <c r="F226">
        <v>0.54306722254192874</v>
      </c>
      <c r="G226">
        <v>0.16445261861956736</v>
      </c>
      <c r="H226">
        <v>0.20159557627936572</v>
      </c>
      <c r="I226">
        <v>1.709361971673546</v>
      </c>
      <c r="J226" t="s">
        <v>47</v>
      </c>
      <c r="K226">
        <v>13.385764027715357</v>
      </c>
      <c r="L226">
        <v>13.589405124604875</v>
      </c>
      <c r="M226">
        <v>6.4922398350204711</v>
      </c>
      <c r="N226">
        <v>3.6888794541139363</v>
      </c>
      <c r="O226" t="s">
        <v>260</v>
      </c>
      <c r="P226">
        <v>15.768273361600874</v>
      </c>
      <c r="Q226">
        <v>8.8315768327634228</v>
      </c>
      <c r="R226">
        <v>8.3590763233190994</v>
      </c>
      <c r="S226">
        <v>7.7828228942306543</v>
      </c>
      <c r="T226">
        <v>0.35037406483790517</v>
      </c>
      <c r="U226">
        <v>0.6234413965087281</v>
      </c>
      <c r="V226">
        <v>2.618453865336658E-2</v>
      </c>
    </row>
    <row r="227" spans="1:22" x14ac:dyDescent="0.25">
      <c r="A227">
        <v>2020</v>
      </c>
      <c r="B227" t="s">
        <v>58</v>
      </c>
      <c r="C227">
        <v>20</v>
      </c>
      <c r="D227">
        <v>2000</v>
      </c>
      <c r="E227" t="s">
        <v>50</v>
      </c>
      <c r="F227">
        <v>-9.4232332968690671E-3</v>
      </c>
      <c r="G227">
        <v>-4.8667163995349833E-3</v>
      </c>
      <c r="H227">
        <v>-9.7400447218131802E-3</v>
      </c>
      <c r="I227">
        <v>0.45122912216597116</v>
      </c>
      <c r="J227" t="s">
        <v>47</v>
      </c>
      <c r="K227">
        <v>14.940562225420932</v>
      </c>
      <c r="L227">
        <v>15.634388475550265</v>
      </c>
      <c r="M227">
        <v>6.9660241871061128</v>
      </c>
      <c r="N227">
        <v>2.9957322735539909</v>
      </c>
      <c r="O227" t="s">
        <v>260</v>
      </c>
      <c r="P227">
        <v>15.634388475550265</v>
      </c>
      <c r="Q227">
        <v>8.8276147508375082</v>
      </c>
      <c r="R227">
        <v>8.0030286663847328</v>
      </c>
      <c r="S227">
        <v>8.1942293048198174</v>
      </c>
      <c r="T227">
        <v>0.53079178885630496</v>
      </c>
      <c r="U227">
        <v>0.43841642228739003</v>
      </c>
      <c r="V227">
        <v>3.0791788856304986E-2</v>
      </c>
    </row>
    <row r="228" spans="1:22" x14ac:dyDescent="0.25">
      <c r="A228">
        <v>2021</v>
      </c>
      <c r="B228" t="s">
        <v>97</v>
      </c>
      <c r="C228">
        <v>61</v>
      </c>
      <c r="D228">
        <v>1960</v>
      </c>
      <c r="E228" t="s">
        <v>50</v>
      </c>
      <c r="F228">
        <v>0.19902918946032966</v>
      </c>
      <c r="G228">
        <v>7.385500225568431E-2</v>
      </c>
      <c r="H228">
        <v>6.5856220864892859E-2</v>
      </c>
      <c r="I228">
        <v>0.16793344874703389</v>
      </c>
      <c r="J228" t="s">
        <v>68</v>
      </c>
      <c r="K228">
        <v>15.12691244698312</v>
      </c>
      <c r="L228">
        <v>15.012282598909506</v>
      </c>
      <c r="M228">
        <v>7.4667994750186022</v>
      </c>
      <c r="N228">
        <v>4.1108738641733114</v>
      </c>
      <c r="O228" t="s">
        <v>261</v>
      </c>
      <c r="P228">
        <v>15.012282598909506</v>
      </c>
      <c r="Q228">
        <v>8.8246778911641979</v>
      </c>
      <c r="R228">
        <v>7.6638772587034705</v>
      </c>
      <c r="S228">
        <v>8.0130121103689156</v>
      </c>
      <c r="T228">
        <v>0.44411764705882351</v>
      </c>
      <c r="U228">
        <v>0.31323529411764706</v>
      </c>
      <c r="V228">
        <v>0.24264705882352941</v>
      </c>
    </row>
    <row r="229" spans="1:22" x14ac:dyDescent="0.25">
      <c r="A229">
        <v>2022</v>
      </c>
      <c r="B229" t="s">
        <v>190</v>
      </c>
      <c r="C229">
        <v>133</v>
      </c>
      <c r="D229">
        <v>1889</v>
      </c>
      <c r="E229" t="s">
        <v>50</v>
      </c>
      <c r="F229">
        <v>0.27173418297678653</v>
      </c>
      <c r="G229">
        <v>0.14715306877002712</v>
      </c>
      <c r="H229">
        <v>0.17621015348288074</v>
      </c>
      <c r="I229">
        <v>0.31178880291306327</v>
      </c>
      <c r="J229" t="s">
        <v>102</v>
      </c>
      <c r="K229">
        <v>15.728897515314028</v>
      </c>
      <c r="L229">
        <v>15.90910152274853</v>
      </c>
      <c r="M229">
        <v>7.0094089327086371</v>
      </c>
      <c r="N229">
        <v>4.8903491282217537</v>
      </c>
      <c r="O229" t="s">
        <v>260</v>
      </c>
      <c r="P229">
        <v>15.90910152274853</v>
      </c>
      <c r="Q229">
        <v>8.8232062205527413</v>
      </c>
      <c r="R229">
        <v>7.5496091651545321</v>
      </c>
      <c r="S229">
        <v>8.2558284272818305</v>
      </c>
      <c r="T229">
        <v>0.5670103092783505</v>
      </c>
      <c r="U229">
        <v>0.27982326951399117</v>
      </c>
      <c r="V229">
        <v>0.15316642120765833</v>
      </c>
    </row>
    <row r="230" spans="1:22" x14ac:dyDescent="0.25">
      <c r="A230">
        <v>2020</v>
      </c>
      <c r="B230" t="s">
        <v>182</v>
      </c>
      <c r="C230">
        <v>20</v>
      </c>
      <c r="D230">
        <v>2000</v>
      </c>
      <c r="E230" t="s">
        <v>50</v>
      </c>
      <c r="F230">
        <v>0.29864386792452829</v>
      </c>
      <c r="G230">
        <v>0.13702845741532946</v>
      </c>
      <c r="H230">
        <v>0.94994725120150036</v>
      </c>
      <c r="I230">
        <v>0.71244840801886788</v>
      </c>
      <c r="J230" t="s">
        <v>184</v>
      </c>
      <c r="K230">
        <v>15.959217145890833</v>
      </c>
      <c r="L230">
        <v>17.89543498127507</v>
      </c>
      <c r="M230">
        <v>5.2257466737132017</v>
      </c>
      <c r="N230">
        <v>2.9957322735539909</v>
      </c>
      <c r="O230" t="s">
        <v>260</v>
      </c>
      <c r="P230">
        <v>17.89543498127507</v>
      </c>
      <c r="Q230">
        <v>8.8202563659063209</v>
      </c>
      <c r="R230">
        <v>7.2513449833722143</v>
      </c>
      <c r="S230">
        <v>8.0359263698917918</v>
      </c>
      <c r="T230">
        <v>0.45642540620384048</v>
      </c>
      <c r="U230">
        <v>0.20827178729689808</v>
      </c>
      <c r="V230">
        <v>0.33530280649926147</v>
      </c>
    </row>
    <row r="231" spans="1:22" x14ac:dyDescent="0.25">
      <c r="A231">
        <v>2016</v>
      </c>
      <c r="B231" t="s">
        <v>155</v>
      </c>
      <c r="C231">
        <v>249</v>
      </c>
      <c r="D231">
        <v>1767</v>
      </c>
      <c r="E231" t="s">
        <v>50</v>
      </c>
      <c r="F231">
        <v>0.10774752564985679</v>
      </c>
      <c r="G231">
        <v>5.7188599225683296E-3</v>
      </c>
      <c r="H231">
        <v>7.227978014494868E-2</v>
      </c>
      <c r="I231">
        <v>0.74817822571873982</v>
      </c>
      <c r="J231" t="s">
        <v>84</v>
      </c>
      <c r="K231">
        <v>17.531956539796017</v>
      </c>
      <c r="L231">
        <v>20.068731492512246</v>
      </c>
      <c r="M231">
        <v>7.4645098346365275</v>
      </c>
      <c r="N231">
        <v>5.5174528964647074</v>
      </c>
      <c r="O231" t="s">
        <v>258</v>
      </c>
      <c r="P231">
        <v>20.068731492512246</v>
      </c>
      <c r="Q231">
        <v>8.8098628053790566</v>
      </c>
      <c r="R231">
        <v>0</v>
      </c>
      <c r="S231">
        <v>8.5867192540648478</v>
      </c>
      <c r="T231">
        <v>0.8</v>
      </c>
      <c r="U231">
        <v>0</v>
      </c>
      <c r="V231">
        <v>0.2</v>
      </c>
    </row>
    <row r="232" spans="1:22" x14ac:dyDescent="0.25">
      <c r="A232">
        <v>2021</v>
      </c>
      <c r="B232" t="s">
        <v>163</v>
      </c>
      <c r="C232">
        <v>30</v>
      </c>
      <c r="D232">
        <v>1991</v>
      </c>
      <c r="E232" t="s">
        <v>50</v>
      </c>
      <c r="F232">
        <v>-0.47494707127734653</v>
      </c>
      <c r="G232">
        <v>3.5512637855522139E-2</v>
      </c>
      <c r="H232">
        <v>0.10588420390182504</v>
      </c>
      <c r="I232">
        <v>-0.15314043754410728</v>
      </c>
      <c r="J232" t="s">
        <v>72</v>
      </c>
      <c r="K232">
        <v>15.664909806638743</v>
      </c>
      <c r="L232">
        <v>16.757367258548946</v>
      </c>
      <c r="M232">
        <v>7.9080194446324708</v>
      </c>
      <c r="N232">
        <v>3.4011973816621555</v>
      </c>
      <c r="O232" t="s">
        <v>259</v>
      </c>
      <c r="P232">
        <v>16.757367258548946</v>
      </c>
      <c r="Q232">
        <v>8.8068732665306921</v>
      </c>
      <c r="R232">
        <v>0</v>
      </c>
      <c r="S232">
        <v>8.7687298172316659</v>
      </c>
      <c r="T232">
        <v>0.96257485029940115</v>
      </c>
      <c r="U232">
        <v>0</v>
      </c>
      <c r="V232">
        <v>3.7425149700598799E-2</v>
      </c>
    </row>
    <row r="233" spans="1:22" x14ac:dyDescent="0.25">
      <c r="A233">
        <v>2022</v>
      </c>
      <c r="B233" t="s">
        <v>194</v>
      </c>
      <c r="C233">
        <v>118</v>
      </c>
      <c r="D233">
        <v>1904</v>
      </c>
      <c r="E233" t="s">
        <v>50</v>
      </c>
      <c r="F233">
        <v>4.6464266270558739E-2</v>
      </c>
      <c r="G233">
        <v>1.423561560337141E-2</v>
      </c>
      <c r="H233">
        <v>2.2220412693888879E-2</v>
      </c>
      <c r="I233">
        <v>1.346285255957862</v>
      </c>
      <c r="J233" t="s">
        <v>102</v>
      </c>
      <c r="K233">
        <v>13.746515186474198</v>
      </c>
      <c r="L233">
        <v>14.191779578042141</v>
      </c>
      <c r="M233">
        <v>5.8692969131337742</v>
      </c>
      <c r="N233">
        <v>4.7706846244656651</v>
      </c>
      <c r="O233" t="s">
        <v>260</v>
      </c>
      <c r="P233">
        <v>14.191779578042141</v>
      </c>
      <c r="Q233">
        <v>8.7978506489310533</v>
      </c>
      <c r="R233">
        <v>6.3801225368997647</v>
      </c>
      <c r="S233">
        <v>8.5428609381648144</v>
      </c>
      <c r="T233">
        <v>0.7749244712990937</v>
      </c>
      <c r="U233">
        <v>8.9123867069486398E-2</v>
      </c>
      <c r="V233">
        <v>0.13595166163141995</v>
      </c>
    </row>
    <row r="234" spans="1:22" x14ac:dyDescent="0.25">
      <c r="A234">
        <v>2019</v>
      </c>
      <c r="B234" t="s">
        <v>188</v>
      </c>
      <c r="C234">
        <v>38</v>
      </c>
      <c r="D234">
        <v>1981</v>
      </c>
      <c r="E234" t="s">
        <v>50</v>
      </c>
      <c r="F234">
        <v>0.21068490919455982</v>
      </c>
      <c r="G234">
        <v>6.4949411262584425E-2</v>
      </c>
      <c r="H234">
        <v>0.11097288949897048</v>
      </c>
      <c r="I234">
        <v>0.61755843309715774</v>
      </c>
      <c r="J234" t="s">
        <v>56</v>
      </c>
      <c r="K234">
        <v>16.964478807417123</v>
      </c>
      <c r="L234">
        <v>17.50015606154615</v>
      </c>
      <c r="M234">
        <v>8.7806337994949839</v>
      </c>
      <c r="N234">
        <v>3.6375861597263857</v>
      </c>
      <c r="O234" t="s">
        <v>262</v>
      </c>
      <c r="P234">
        <v>17.50015606154615</v>
      </c>
      <c r="Q234">
        <v>8.7872203286292976</v>
      </c>
      <c r="R234">
        <v>7.90100705199242</v>
      </c>
      <c r="S234">
        <v>8.1718820061278201</v>
      </c>
      <c r="T234">
        <v>0.54045801526717552</v>
      </c>
      <c r="U234">
        <v>0.41221374045801529</v>
      </c>
      <c r="V234">
        <v>4.732824427480916E-2</v>
      </c>
    </row>
    <row r="235" spans="1:22" x14ac:dyDescent="0.25">
      <c r="A235">
        <v>2016</v>
      </c>
      <c r="B235" t="s">
        <v>209</v>
      </c>
      <c r="C235">
        <v>8</v>
      </c>
      <c r="D235">
        <v>2008</v>
      </c>
      <c r="E235" t="s">
        <v>50</v>
      </c>
      <c r="F235">
        <v>1.738954794821946E-2</v>
      </c>
      <c r="G235">
        <v>1.0313194951300467E-2</v>
      </c>
      <c r="H235">
        <v>1.5851503775467062E-2</v>
      </c>
      <c r="I235">
        <v>0.18924713342254382</v>
      </c>
      <c r="J235" t="s">
        <v>110</v>
      </c>
      <c r="K235">
        <v>14.234706958883736</v>
      </c>
      <c r="L235">
        <v>14.664547191523162</v>
      </c>
      <c r="M235">
        <v>6.7428806357919031</v>
      </c>
      <c r="N235">
        <v>2.0794415416798357</v>
      </c>
      <c r="O235" t="s">
        <v>258</v>
      </c>
      <c r="P235">
        <v>14.664547191523162</v>
      </c>
      <c r="Q235">
        <v>8.7855184231942154</v>
      </c>
      <c r="R235">
        <v>7.8487491599765198</v>
      </c>
      <c r="S235">
        <v>8.1602824482504808</v>
      </c>
      <c r="T235">
        <v>0.53513513513513511</v>
      </c>
      <c r="U235">
        <v>0.39189189189189189</v>
      </c>
      <c r="V235">
        <v>7.2972972972972963E-2</v>
      </c>
    </row>
    <row r="236" spans="1:22" x14ac:dyDescent="0.25">
      <c r="A236">
        <v>2022</v>
      </c>
      <c r="B236" t="s">
        <v>62</v>
      </c>
      <c r="C236">
        <v>27</v>
      </c>
      <c r="D236">
        <v>1995</v>
      </c>
      <c r="E236" t="s">
        <v>50</v>
      </c>
      <c r="F236">
        <v>3.604651162790698E-2</v>
      </c>
      <c r="G236">
        <v>3.573487031700288E-3</v>
      </c>
      <c r="H236">
        <v>7.5943165115139634E-3</v>
      </c>
      <c r="I236">
        <v>6.5534883720930228</v>
      </c>
      <c r="J236" t="s">
        <v>64</v>
      </c>
      <c r="K236">
        <v>15.222097622351928</v>
      </c>
      <c r="L236">
        <v>15.975955883797196</v>
      </c>
      <c r="M236">
        <v>7.6338535596817678</v>
      </c>
      <c r="N236">
        <v>3.2958368660043291</v>
      </c>
      <c r="O236" t="s">
        <v>262</v>
      </c>
      <c r="P236">
        <v>15.975955883797196</v>
      </c>
      <c r="Q236">
        <v>8.7795574558837277</v>
      </c>
      <c r="R236">
        <v>0</v>
      </c>
      <c r="S236">
        <v>8.6125033712205621</v>
      </c>
      <c r="T236">
        <v>0.84615384615384615</v>
      </c>
      <c r="U236">
        <v>0</v>
      </c>
      <c r="V236">
        <v>0.15384615384615385</v>
      </c>
    </row>
    <row r="237" spans="1:22" x14ac:dyDescent="0.25">
      <c r="A237">
        <v>2018</v>
      </c>
      <c r="B237" t="s">
        <v>161</v>
      </c>
      <c r="C237">
        <v>177</v>
      </c>
      <c r="D237">
        <v>1841</v>
      </c>
      <c r="E237" t="s">
        <v>50</v>
      </c>
      <c r="F237">
        <v>1.9921241602965021E-2</v>
      </c>
      <c r="G237">
        <v>9.5502498611882286E-3</v>
      </c>
      <c r="H237">
        <v>2.2631578947368423E-2</v>
      </c>
      <c r="I237">
        <v>0.13620569840166782</v>
      </c>
      <c r="J237" t="s">
        <v>72</v>
      </c>
      <c r="K237">
        <v>15.150511624696614</v>
      </c>
      <c r="L237">
        <v>16.013290536592194</v>
      </c>
      <c r="M237">
        <v>7.3963352938008082</v>
      </c>
      <c r="N237">
        <v>5.1761497325738288</v>
      </c>
      <c r="O237" t="s">
        <v>259</v>
      </c>
      <c r="P237">
        <v>16.013290536592194</v>
      </c>
      <c r="Q237">
        <v>8.7780178096981363</v>
      </c>
      <c r="R237">
        <v>7.8898337513942955</v>
      </c>
      <c r="S237">
        <v>8.2214789472671921</v>
      </c>
      <c r="T237">
        <v>0.57318952234206466</v>
      </c>
      <c r="U237">
        <v>0.41140215716486905</v>
      </c>
      <c r="V237">
        <v>1.5408320493066256E-2</v>
      </c>
    </row>
    <row r="238" spans="1:22" x14ac:dyDescent="0.25">
      <c r="A238">
        <v>2021</v>
      </c>
      <c r="B238" t="s">
        <v>170</v>
      </c>
      <c r="C238">
        <v>122</v>
      </c>
      <c r="D238">
        <v>1899</v>
      </c>
      <c r="E238" t="s">
        <v>50</v>
      </c>
      <c r="F238">
        <v>0.19495997263273879</v>
      </c>
      <c r="G238">
        <v>0.10375218739073283</v>
      </c>
      <c r="H238">
        <v>0.15375672639520693</v>
      </c>
      <c r="I238">
        <v>0.40718110340071195</v>
      </c>
      <c r="J238" t="s">
        <v>56</v>
      </c>
      <c r="K238">
        <v>16.954185796030018</v>
      </c>
      <c r="L238">
        <v>17.347552208498875</v>
      </c>
      <c r="M238">
        <v>8.4318531442492226</v>
      </c>
      <c r="N238">
        <v>4.8040210447332568</v>
      </c>
      <c r="O238" t="s">
        <v>262</v>
      </c>
      <c r="P238">
        <v>17.347552208498875</v>
      </c>
      <c r="Q238">
        <v>8.7749313874949468</v>
      </c>
      <c r="R238">
        <v>8.0063675676502459</v>
      </c>
      <c r="S238">
        <v>8.0986428437594178</v>
      </c>
      <c r="T238">
        <v>0.50850077279752703</v>
      </c>
      <c r="U238">
        <v>0.46367851622874806</v>
      </c>
      <c r="V238">
        <v>2.7820710973724884E-2</v>
      </c>
    </row>
    <row r="239" spans="1:22" x14ac:dyDescent="0.25">
      <c r="A239">
        <v>2020</v>
      </c>
      <c r="B239" t="s">
        <v>157</v>
      </c>
      <c r="C239">
        <v>14</v>
      </c>
      <c r="D239">
        <v>2006</v>
      </c>
      <c r="E239" t="s">
        <v>50</v>
      </c>
      <c r="F239">
        <v>0.12459555004234121</v>
      </c>
      <c r="G239">
        <v>4.0217944434768213E-2</v>
      </c>
      <c r="H239">
        <v>4.1073882092881264E-2</v>
      </c>
      <c r="I239">
        <v>1.1570821227838062</v>
      </c>
      <c r="J239" t="s">
        <v>47</v>
      </c>
      <c r="K239">
        <v>14.96590946931352</v>
      </c>
      <c r="L239">
        <v>14.98696864162315</v>
      </c>
      <c r="M239">
        <v>7.2772477266314839</v>
      </c>
      <c r="N239">
        <v>2.6390573296152584</v>
      </c>
      <c r="O239" t="s">
        <v>260</v>
      </c>
      <c r="P239">
        <v>14.98696864162315</v>
      </c>
      <c r="Q239">
        <v>8.7718354097898175</v>
      </c>
      <c r="R239">
        <v>8.0063675676502459</v>
      </c>
      <c r="S239">
        <v>8.0423780051732798</v>
      </c>
      <c r="T239">
        <v>0.48217054263565889</v>
      </c>
      <c r="U239">
        <v>0.46511627906976744</v>
      </c>
      <c r="V239">
        <v>5.2713178294573643E-2</v>
      </c>
    </row>
    <row r="240" spans="1:22" x14ac:dyDescent="0.25">
      <c r="A240">
        <v>2022</v>
      </c>
      <c r="B240" t="s">
        <v>196</v>
      </c>
      <c r="C240">
        <v>20</v>
      </c>
      <c r="D240">
        <v>2002</v>
      </c>
      <c r="E240" t="s">
        <v>177</v>
      </c>
      <c r="F240">
        <v>0.20181556012300239</v>
      </c>
      <c r="G240">
        <v>3.4157157630891659E-2</v>
      </c>
      <c r="H240">
        <v>9.7443226457002818E-2</v>
      </c>
      <c r="I240">
        <v>1.2302483150901009</v>
      </c>
      <c r="J240" t="s">
        <v>68</v>
      </c>
      <c r="K240">
        <v>15.464084756910903</v>
      </c>
      <c r="L240">
        <v>16.512382514635913</v>
      </c>
      <c r="M240">
        <v>8.1452595665168648</v>
      </c>
      <c r="N240">
        <v>2.9957322735539909</v>
      </c>
      <c r="O240" t="s">
        <v>261</v>
      </c>
      <c r="P240">
        <v>16.512382514635913</v>
      </c>
      <c r="Q240">
        <v>8.7702838190983989</v>
      </c>
      <c r="R240">
        <v>7.2370590261247374</v>
      </c>
      <c r="S240">
        <v>8.4969904840987187</v>
      </c>
      <c r="T240">
        <v>0.76086956521739135</v>
      </c>
      <c r="U240">
        <v>0.21583850931677018</v>
      </c>
      <c r="V240">
        <v>2.3291925465838508E-2</v>
      </c>
    </row>
    <row r="241" spans="1:22" x14ac:dyDescent="0.25">
      <c r="A241">
        <v>2020</v>
      </c>
      <c r="B241" t="s">
        <v>135</v>
      </c>
      <c r="C241">
        <v>28</v>
      </c>
      <c r="D241">
        <v>1992</v>
      </c>
      <c r="E241" t="s">
        <v>50</v>
      </c>
      <c r="F241">
        <v>-9.4284541599728017E-3</v>
      </c>
      <c r="G241">
        <v>-3.8697493325290408E-3</v>
      </c>
      <c r="H241">
        <v>-9.3995539140631114E-3</v>
      </c>
      <c r="I241">
        <v>0.89405063192674872</v>
      </c>
      <c r="J241" t="s">
        <v>56</v>
      </c>
      <c r="K241">
        <v>15.293553536776296</v>
      </c>
      <c r="L241">
        <v>16.181026035987877</v>
      </c>
      <c r="M241">
        <v>6.444131256700441</v>
      </c>
      <c r="N241">
        <v>3.3322045101752038</v>
      </c>
      <c r="O241" t="s">
        <v>262</v>
      </c>
      <c r="P241">
        <v>16.181026035987877</v>
      </c>
      <c r="Q241">
        <v>8.7640532693477624</v>
      </c>
      <c r="R241">
        <v>8.1718820061278201</v>
      </c>
      <c r="S241">
        <v>7.9229859587111955</v>
      </c>
      <c r="T241">
        <v>0.43125000000000002</v>
      </c>
      <c r="U241">
        <v>0.55312499999999998</v>
      </c>
      <c r="V241">
        <v>1.5625E-2</v>
      </c>
    </row>
    <row r="242" spans="1:22" x14ac:dyDescent="0.25">
      <c r="A242">
        <v>2022</v>
      </c>
      <c r="B242" t="s">
        <v>167</v>
      </c>
      <c r="C242">
        <v>38</v>
      </c>
      <c r="D242">
        <v>1984</v>
      </c>
      <c r="E242" t="s">
        <v>50</v>
      </c>
      <c r="F242">
        <v>0.38415680557859727</v>
      </c>
      <c r="G242">
        <v>0.29265174792141035</v>
      </c>
      <c r="H242">
        <v>0.29048331969185337</v>
      </c>
      <c r="I242">
        <v>2.7251142943395406E-2</v>
      </c>
      <c r="J242" t="s">
        <v>129</v>
      </c>
      <c r="K242">
        <v>13.09450285227352</v>
      </c>
      <c r="L242">
        <v>13.087065679155637</v>
      </c>
      <c r="M242">
        <v>4.8828019225863706</v>
      </c>
      <c r="N242">
        <v>3.6375861597263857</v>
      </c>
      <c r="O242" t="s">
        <v>261</v>
      </c>
      <c r="P242">
        <v>13.087065679155637</v>
      </c>
      <c r="Q242">
        <v>8.7640532693477624</v>
      </c>
      <c r="R242">
        <v>5.857933154483459</v>
      </c>
      <c r="S242">
        <v>7.9480319906372836</v>
      </c>
      <c r="T242">
        <v>0.44218750000000001</v>
      </c>
      <c r="U242">
        <v>5.46875E-2</v>
      </c>
      <c r="V242">
        <v>0.50312500000000004</v>
      </c>
    </row>
    <row r="243" spans="1:22" x14ac:dyDescent="0.25">
      <c r="A243">
        <v>2021</v>
      </c>
      <c r="B243" t="s">
        <v>194</v>
      </c>
      <c r="C243">
        <v>117</v>
      </c>
      <c r="D243">
        <v>1904</v>
      </c>
      <c r="E243" t="s">
        <v>50</v>
      </c>
      <c r="F243">
        <v>0.15392323025593466</v>
      </c>
      <c r="G243">
        <v>3.0259278429367428E-2</v>
      </c>
      <c r="H243">
        <v>4.9045803255228386E-2</v>
      </c>
      <c r="I243">
        <v>1.5702443513514472</v>
      </c>
      <c r="J243" t="s">
        <v>102</v>
      </c>
      <c r="K243">
        <v>13.691370358292007</v>
      </c>
      <c r="L243">
        <v>14.174322117712924</v>
      </c>
      <c r="M243">
        <v>5.4026773818722793</v>
      </c>
      <c r="N243">
        <v>4.7621739347977563</v>
      </c>
      <c r="O243" t="s">
        <v>260</v>
      </c>
      <c r="P243">
        <v>14.174322117712924</v>
      </c>
      <c r="Q243">
        <v>8.7593547485662082</v>
      </c>
      <c r="R243">
        <v>5.3471075307174685</v>
      </c>
      <c r="S243">
        <v>8.5448083584492114</v>
      </c>
      <c r="T243">
        <v>0.80690737833594972</v>
      </c>
      <c r="U243">
        <v>3.2967032967032968E-2</v>
      </c>
      <c r="V243">
        <v>0.16012558869701726</v>
      </c>
    </row>
    <row r="244" spans="1:22" x14ac:dyDescent="0.25">
      <c r="A244">
        <v>2019</v>
      </c>
      <c r="B244" t="s">
        <v>198</v>
      </c>
      <c r="C244">
        <v>53</v>
      </c>
      <c r="D244">
        <v>1966</v>
      </c>
      <c r="E244" t="s">
        <v>50</v>
      </c>
      <c r="F244">
        <v>0.15207246143589509</v>
      </c>
      <c r="G244">
        <v>7.949937626339712E-2</v>
      </c>
      <c r="H244">
        <v>0.12405575101082467</v>
      </c>
      <c r="I244">
        <v>4.5978068461343935E-6</v>
      </c>
      <c r="J244" t="s">
        <v>47</v>
      </c>
      <c r="K244">
        <v>12.493557198476262</v>
      </c>
      <c r="L244">
        <v>12.938539092079218</v>
      </c>
      <c r="M244">
        <v>3.912023005428146</v>
      </c>
      <c r="N244">
        <v>3.970291913552122</v>
      </c>
      <c r="O244" t="s">
        <v>260</v>
      </c>
      <c r="P244">
        <v>12.938539092079218</v>
      </c>
      <c r="Q244">
        <v>8.7593547485662082</v>
      </c>
      <c r="R244">
        <v>8.1775158238460754</v>
      </c>
      <c r="S244">
        <v>7.8747391251718106</v>
      </c>
      <c r="T244">
        <v>0.41287284144427</v>
      </c>
      <c r="U244">
        <v>0.55886970172684458</v>
      </c>
      <c r="V244">
        <v>2.8257456828885402E-2</v>
      </c>
    </row>
    <row r="245" spans="1:22" x14ac:dyDescent="0.25">
      <c r="A245">
        <v>2018</v>
      </c>
      <c r="B245" t="s">
        <v>62</v>
      </c>
      <c r="C245">
        <v>23</v>
      </c>
      <c r="D245">
        <v>1995</v>
      </c>
      <c r="E245" t="s">
        <v>50</v>
      </c>
      <c r="F245">
        <v>0.34611671612636996</v>
      </c>
      <c r="G245">
        <v>9.1380330430345671E-2</v>
      </c>
      <c r="H245">
        <v>0.11297738451781283</v>
      </c>
      <c r="I245">
        <v>1.6834951857864375</v>
      </c>
      <c r="J245" t="s">
        <v>64</v>
      </c>
      <c r="K245">
        <v>14.996973608030141</v>
      </c>
      <c r="L245">
        <v>15.209131017570396</v>
      </c>
      <c r="M245">
        <v>7.5485559791698735</v>
      </c>
      <c r="N245">
        <v>3.1354942159291497</v>
      </c>
      <c r="O245" t="s">
        <v>262</v>
      </c>
      <c r="P245">
        <v>15.209131017570396</v>
      </c>
      <c r="Q245">
        <v>8.7546340474312725</v>
      </c>
      <c r="R245">
        <v>7.992944547318106</v>
      </c>
      <c r="S245">
        <v>8.0455882808035284</v>
      </c>
      <c r="T245">
        <v>0.49211356466876971</v>
      </c>
      <c r="U245">
        <v>0.46687697160883279</v>
      </c>
      <c r="V245">
        <v>4.1009463722397478E-2</v>
      </c>
    </row>
    <row r="246" spans="1:22" x14ac:dyDescent="0.25">
      <c r="A246">
        <v>2022</v>
      </c>
      <c r="B246" t="s">
        <v>145</v>
      </c>
      <c r="C246">
        <v>31</v>
      </c>
      <c r="D246">
        <v>1991</v>
      </c>
      <c r="E246" t="s">
        <v>45</v>
      </c>
      <c r="F246">
        <v>0.43053106016068976</v>
      </c>
      <c r="G246">
        <v>0.11247632212153791</v>
      </c>
      <c r="H246">
        <v>0.2662707550599927</v>
      </c>
      <c r="I246">
        <v>1.3991769547325104</v>
      </c>
      <c r="J246" t="s">
        <v>72</v>
      </c>
      <c r="K246">
        <v>13.623259870092435</v>
      </c>
      <c r="L246">
        <v>14.485030807893063</v>
      </c>
      <c r="M246">
        <v>6.8023947633243109</v>
      </c>
      <c r="N246">
        <v>3.4339872044851463</v>
      </c>
      <c r="O246" t="s">
        <v>259</v>
      </c>
      <c r="P246">
        <v>16.778232009576769</v>
      </c>
      <c r="Q246">
        <v>8.7538174680642893</v>
      </c>
      <c r="R246">
        <v>6.9066421596946643</v>
      </c>
      <c r="S246">
        <v>8.2843527771231642</v>
      </c>
      <c r="T246">
        <v>0.6253369272237197</v>
      </c>
      <c r="U246">
        <v>0.15768194070080865</v>
      </c>
      <c r="V246">
        <v>0.21698113207547173</v>
      </c>
    </row>
    <row r="247" spans="1:22" x14ac:dyDescent="0.25">
      <c r="A247">
        <v>2019</v>
      </c>
      <c r="B247" t="s">
        <v>135</v>
      </c>
      <c r="C247">
        <v>27</v>
      </c>
      <c r="D247">
        <v>1992</v>
      </c>
      <c r="E247" t="s">
        <v>50</v>
      </c>
      <c r="F247">
        <v>0.21064313278623462</v>
      </c>
      <c r="G247">
        <v>9.6288911840642616E-2</v>
      </c>
      <c r="H247">
        <v>0.10398276830667985</v>
      </c>
      <c r="I247">
        <v>0.54106925425743191</v>
      </c>
      <c r="J247" t="s">
        <v>56</v>
      </c>
      <c r="K247">
        <v>15.928579313692666</v>
      </c>
      <c r="L247">
        <v>16.005451339414162</v>
      </c>
      <c r="M247">
        <v>6.7580945044277305</v>
      </c>
      <c r="N247">
        <v>3.2958368660043291</v>
      </c>
      <c r="O247" t="s">
        <v>262</v>
      </c>
      <c r="P247">
        <v>16.005451339414162</v>
      </c>
      <c r="Q247">
        <v>8.7514744871409036</v>
      </c>
      <c r="R247">
        <v>8.1718820061278201</v>
      </c>
      <c r="S247">
        <v>7.897296472595885</v>
      </c>
      <c r="T247">
        <v>0.42563291139240506</v>
      </c>
      <c r="U247">
        <v>0.560126582278481</v>
      </c>
      <c r="V247">
        <v>1.4240506329113924E-2</v>
      </c>
    </row>
    <row r="248" spans="1:22" x14ac:dyDescent="0.25">
      <c r="A248">
        <v>2019</v>
      </c>
      <c r="B248" t="s">
        <v>182</v>
      </c>
      <c r="C248">
        <v>19</v>
      </c>
      <c r="D248">
        <v>2000</v>
      </c>
      <c r="E248" t="s">
        <v>50</v>
      </c>
      <c r="F248">
        <v>0.18905626938413825</v>
      </c>
      <c r="G248">
        <v>8.3405003909304137E-2</v>
      </c>
      <c r="H248">
        <v>0.91704276810659791</v>
      </c>
      <c r="I248">
        <v>0.78015064244572441</v>
      </c>
      <c r="J248" t="s">
        <v>184</v>
      </c>
      <c r="K248">
        <v>15.353022730826785</v>
      </c>
      <c r="L248">
        <v>17.750468534674916</v>
      </c>
      <c r="M248">
        <v>5.1761497325738288</v>
      </c>
      <c r="N248">
        <v>2.9444389791664403</v>
      </c>
      <c r="O248" t="s">
        <v>260</v>
      </c>
      <c r="P248">
        <v>17.750468534674916</v>
      </c>
      <c r="Q248">
        <v>8.746716349694486</v>
      </c>
      <c r="R248">
        <v>7.7579062083517467</v>
      </c>
      <c r="S248">
        <v>8.2133817370345721</v>
      </c>
      <c r="T248">
        <v>0.58664546899841019</v>
      </c>
      <c r="U248">
        <v>0.37201907790143085</v>
      </c>
      <c r="V248">
        <v>4.133545310015898E-2</v>
      </c>
    </row>
    <row r="249" spans="1:22" x14ac:dyDescent="0.25">
      <c r="A249">
        <v>2016</v>
      </c>
      <c r="B249" t="s">
        <v>170</v>
      </c>
      <c r="C249">
        <v>117</v>
      </c>
      <c r="D249">
        <v>1899</v>
      </c>
      <c r="E249" t="s">
        <v>50</v>
      </c>
      <c r="F249">
        <v>0.34398651413865516</v>
      </c>
      <c r="G249">
        <v>0.1720022344161575</v>
      </c>
      <c r="H249">
        <v>0.24978305404545578</v>
      </c>
      <c r="I249">
        <v>0.36214472340714648</v>
      </c>
      <c r="J249" t="s">
        <v>56</v>
      </c>
      <c r="K249">
        <v>16.664439642647899</v>
      </c>
      <c r="L249">
        <v>17.037524932428934</v>
      </c>
      <c r="M249">
        <v>8.23827262463303</v>
      </c>
      <c r="N249">
        <v>4.7621739347977563</v>
      </c>
      <c r="O249" t="s">
        <v>262</v>
      </c>
      <c r="P249">
        <v>17.037524932428934</v>
      </c>
      <c r="Q249">
        <v>8.7435316336269668</v>
      </c>
      <c r="R249">
        <v>8.0709060887878188</v>
      </c>
      <c r="S249">
        <v>7.9963172317967457</v>
      </c>
      <c r="T249">
        <v>0.47368421052631576</v>
      </c>
      <c r="U249">
        <v>0.5103668261562998</v>
      </c>
      <c r="V249">
        <v>1.5948963317384369E-2</v>
      </c>
    </row>
    <row r="250" spans="1:22" x14ac:dyDescent="0.25">
      <c r="A250">
        <v>2022</v>
      </c>
      <c r="B250" t="s">
        <v>202</v>
      </c>
      <c r="C250">
        <v>10</v>
      </c>
      <c r="D250">
        <v>2012</v>
      </c>
      <c r="E250" t="s">
        <v>50</v>
      </c>
      <c r="F250">
        <v>0.10643526340039933</v>
      </c>
      <c r="G250">
        <v>1.803435114503817E-2</v>
      </c>
      <c r="H250">
        <v>0.22733734281027884</v>
      </c>
      <c r="I250">
        <v>3.3277018379153228E-2</v>
      </c>
      <c r="J250" t="s">
        <v>84</v>
      </c>
      <c r="K250">
        <v>13.726132746813057</v>
      </c>
      <c r="L250">
        <v>16.260289416661497</v>
      </c>
      <c r="M250">
        <v>4.4659081186545837</v>
      </c>
      <c r="N250">
        <v>2.3025850929940459</v>
      </c>
      <c r="O250" t="s">
        <v>258</v>
      </c>
      <c r="P250">
        <v>16.260289416661497</v>
      </c>
      <c r="Q250">
        <v>8.7387354613634738</v>
      </c>
      <c r="R250">
        <v>7.6401231726953638</v>
      </c>
      <c r="S250">
        <v>8.2915465098839096</v>
      </c>
      <c r="T250">
        <v>0.63942307692307687</v>
      </c>
      <c r="U250">
        <v>0.33333333333333331</v>
      </c>
      <c r="V250">
        <v>2.7243589743589744E-2</v>
      </c>
    </row>
    <row r="251" spans="1:22" x14ac:dyDescent="0.25">
      <c r="A251">
        <v>2020</v>
      </c>
      <c r="B251" t="s">
        <v>170</v>
      </c>
      <c r="C251">
        <v>121</v>
      </c>
      <c r="D251">
        <v>1899</v>
      </c>
      <c r="E251" t="s">
        <v>50</v>
      </c>
      <c r="F251">
        <v>6.6711380182587016E-2</v>
      </c>
      <c r="G251">
        <v>3.7061377546120176E-2</v>
      </c>
      <c r="H251">
        <v>5.6007289105040513E-2</v>
      </c>
      <c r="I251">
        <v>0.35171188534307146</v>
      </c>
      <c r="J251" t="s">
        <v>56</v>
      </c>
      <c r="K251">
        <v>16.809223393825864</v>
      </c>
      <c r="L251">
        <v>17.222129847814795</v>
      </c>
      <c r="M251">
        <v>8.3647410682245606</v>
      </c>
      <c r="N251">
        <v>4.7957905455967413</v>
      </c>
      <c r="O251" t="s">
        <v>262</v>
      </c>
      <c r="P251">
        <v>17.222129847814795</v>
      </c>
      <c r="Q251">
        <v>8.7355251857332252</v>
      </c>
      <c r="R251">
        <v>8.0063675676502459</v>
      </c>
      <c r="S251">
        <v>8.0196127944002669</v>
      </c>
      <c r="T251">
        <v>0.4887459807073955</v>
      </c>
      <c r="U251">
        <v>0.48231511254019294</v>
      </c>
      <c r="V251">
        <v>2.8938906752411574E-2</v>
      </c>
    </row>
    <row r="252" spans="1:22" x14ac:dyDescent="0.25">
      <c r="A252">
        <v>2021</v>
      </c>
      <c r="B252" t="s">
        <v>135</v>
      </c>
      <c r="C252">
        <v>29</v>
      </c>
      <c r="D252">
        <v>1992</v>
      </c>
      <c r="E252" t="s">
        <v>50</v>
      </c>
      <c r="F252">
        <v>0.16938519605802455</v>
      </c>
      <c r="G252">
        <v>8.7952136258186306E-2</v>
      </c>
      <c r="H252">
        <v>0.20491977423490051</v>
      </c>
      <c r="I252">
        <v>0.53184188095487184</v>
      </c>
      <c r="J252" t="s">
        <v>56</v>
      </c>
      <c r="K252">
        <v>15.341259205442412</v>
      </c>
      <c r="L252">
        <v>16.187085002439076</v>
      </c>
      <c r="M252">
        <v>6.4707995037826018</v>
      </c>
      <c r="N252">
        <v>3.3672958299864741</v>
      </c>
      <c r="O252" t="s">
        <v>262</v>
      </c>
      <c r="P252">
        <v>16.187085002439076</v>
      </c>
      <c r="Q252">
        <v>8.7339161749275238</v>
      </c>
      <c r="R252">
        <v>8.0864102753237823</v>
      </c>
      <c r="S252">
        <v>7.9515593311552522</v>
      </c>
      <c r="T252">
        <v>0.45732689210950078</v>
      </c>
      <c r="U252">
        <v>0.52334943639291465</v>
      </c>
      <c r="V252">
        <v>1.932367149758454E-2</v>
      </c>
    </row>
    <row r="253" spans="1:22" x14ac:dyDescent="0.25">
      <c r="A253">
        <v>2018</v>
      </c>
      <c r="B253" t="s">
        <v>182</v>
      </c>
      <c r="C253">
        <v>18</v>
      </c>
      <c r="D253">
        <v>2000</v>
      </c>
      <c r="E253" t="s">
        <v>50</v>
      </c>
      <c r="F253">
        <v>0.17009354901578638</v>
      </c>
      <c r="G253">
        <v>7.3172776624955457E-2</v>
      </c>
      <c r="H253">
        <v>0.90160123966942152</v>
      </c>
      <c r="I253">
        <v>0.72812317287078543</v>
      </c>
      <c r="J253" t="s">
        <v>184</v>
      </c>
      <c r="K253">
        <v>15.169281727378605</v>
      </c>
      <c r="L253">
        <v>17.680630617306164</v>
      </c>
      <c r="M253">
        <v>5.0998664278241987</v>
      </c>
      <c r="N253">
        <v>2.8903717578961645</v>
      </c>
      <c r="O253" t="s">
        <v>260</v>
      </c>
      <c r="P253">
        <v>17.680630617306164</v>
      </c>
      <c r="Q253">
        <v>8.7323045710331826</v>
      </c>
      <c r="R253">
        <v>7.7664168980196555</v>
      </c>
      <c r="S253">
        <v>8.1859074814823245</v>
      </c>
      <c r="T253">
        <v>0.57903225806451608</v>
      </c>
      <c r="U253">
        <v>0.38064516129032255</v>
      </c>
      <c r="V253">
        <v>4.0322580645161289E-2</v>
      </c>
    </row>
    <row r="254" spans="1:22" x14ac:dyDescent="0.25">
      <c r="A254">
        <v>2019</v>
      </c>
      <c r="B254" t="s">
        <v>170</v>
      </c>
      <c r="C254">
        <v>120</v>
      </c>
      <c r="D254">
        <v>1899</v>
      </c>
      <c r="E254" t="s">
        <v>50</v>
      </c>
      <c r="F254">
        <v>0.14084255118739758</v>
      </c>
      <c r="G254">
        <v>7.8613141135386089E-2</v>
      </c>
      <c r="H254">
        <v>0.11618433377709456</v>
      </c>
      <c r="I254">
        <v>0.32693658018286786</v>
      </c>
      <c r="J254" t="s">
        <v>56</v>
      </c>
      <c r="K254">
        <v>16.832363315549863</v>
      </c>
      <c r="L254">
        <v>17.223002454204977</v>
      </c>
      <c r="M254">
        <v>8.3827470948633138</v>
      </c>
      <c r="N254">
        <v>4.7874917427820458</v>
      </c>
      <c r="O254" t="s">
        <v>262</v>
      </c>
      <c r="P254">
        <v>17.223002454204977</v>
      </c>
      <c r="Q254">
        <v>8.7323045710331826</v>
      </c>
      <c r="R254">
        <v>8.0063675676502459</v>
      </c>
      <c r="S254">
        <v>8.0130121103689156</v>
      </c>
      <c r="T254">
        <v>0.48709677419354841</v>
      </c>
      <c r="U254">
        <v>0.4838709677419355</v>
      </c>
      <c r="V254">
        <v>2.903225806451613E-2</v>
      </c>
    </row>
    <row r="255" spans="1:22" x14ac:dyDescent="0.25">
      <c r="A255">
        <v>2021</v>
      </c>
      <c r="B255" t="s">
        <v>157</v>
      </c>
      <c r="C255">
        <v>15</v>
      </c>
      <c r="D255">
        <v>2006</v>
      </c>
      <c r="E255" t="s">
        <v>50</v>
      </c>
      <c r="F255">
        <v>4.6091210862952384E-2</v>
      </c>
      <c r="G255">
        <v>1.7348484100923336E-2</v>
      </c>
      <c r="H255">
        <v>1.9210583995325829E-2</v>
      </c>
      <c r="I255">
        <v>0.68072573898225364</v>
      </c>
      <c r="J255" t="s">
        <v>47</v>
      </c>
      <c r="K255">
        <v>14.950636694400707</v>
      </c>
      <c r="L255">
        <v>15.052592940437631</v>
      </c>
      <c r="M255">
        <v>7.2541778464565176</v>
      </c>
      <c r="N255">
        <v>2.7080502011022101</v>
      </c>
      <c r="O255" t="s">
        <v>260</v>
      </c>
      <c r="P255">
        <v>15.052592940437631</v>
      </c>
      <c r="Q255">
        <v>8.7290735504517372</v>
      </c>
      <c r="R255">
        <v>8.1047034683711079</v>
      </c>
      <c r="S255">
        <v>7.886081401775745</v>
      </c>
      <c r="T255">
        <v>0.43042071197411003</v>
      </c>
      <c r="U255">
        <v>0.53559870550161814</v>
      </c>
      <c r="V255">
        <v>3.3980582524271843E-2</v>
      </c>
    </row>
    <row r="256" spans="1:22" x14ac:dyDescent="0.25">
      <c r="A256">
        <v>2016</v>
      </c>
      <c r="B256" t="s">
        <v>174</v>
      </c>
      <c r="C256">
        <v>8</v>
      </c>
      <c r="D256">
        <v>2008</v>
      </c>
      <c r="E256" t="s">
        <v>50</v>
      </c>
      <c r="F256">
        <v>0.19470437274384414</v>
      </c>
      <c r="G256">
        <v>7.6832453878637533E-2</v>
      </c>
      <c r="H256">
        <v>0.33414671408322794</v>
      </c>
      <c r="I256">
        <v>1.3262526597860138</v>
      </c>
      <c r="J256" t="s">
        <v>84</v>
      </c>
      <c r="K256">
        <v>14.161828452351001</v>
      </c>
      <c r="L256">
        <v>15.631781485163811</v>
      </c>
      <c r="M256">
        <v>7.3058600326840093</v>
      </c>
      <c r="N256">
        <v>2.0794415416798357</v>
      </c>
      <c r="O256" t="s">
        <v>258</v>
      </c>
      <c r="P256">
        <v>15.631781485163811</v>
      </c>
      <c r="Q256">
        <v>8.7258320565275653</v>
      </c>
      <c r="R256">
        <v>7.9963172317967457</v>
      </c>
      <c r="S256">
        <v>8.0030286663847328</v>
      </c>
      <c r="T256">
        <v>0.48538961038961037</v>
      </c>
      <c r="U256">
        <v>0.48214285714285715</v>
      </c>
      <c r="V256">
        <v>3.2467532467532464E-2</v>
      </c>
    </row>
    <row r="257" spans="1:22" x14ac:dyDescent="0.25">
      <c r="A257">
        <v>2020</v>
      </c>
      <c r="B257" t="s">
        <v>44</v>
      </c>
      <c r="C257">
        <v>39</v>
      </c>
      <c r="D257">
        <v>1981</v>
      </c>
      <c r="E257" t="s">
        <v>45</v>
      </c>
      <c r="F257">
        <v>-3.6041356883781045E-2</v>
      </c>
      <c r="G257">
        <v>-1.1167350945898524E-2</v>
      </c>
      <c r="H257">
        <v>-3.13675451433824E-2</v>
      </c>
      <c r="I257">
        <v>1.7184438360733194</v>
      </c>
      <c r="J257" t="s">
        <v>47</v>
      </c>
      <c r="K257">
        <v>12.015892289105924</v>
      </c>
      <c r="L257">
        <v>13.048671626310909</v>
      </c>
      <c r="M257">
        <v>6.1224928095143865</v>
      </c>
      <c r="N257">
        <v>3.6635616461296463</v>
      </c>
      <c r="O257" t="s">
        <v>260</v>
      </c>
      <c r="P257">
        <v>15.193139851207819</v>
      </c>
      <c r="Q257">
        <v>8.7163356797645033</v>
      </c>
      <c r="R257">
        <v>0</v>
      </c>
      <c r="S257">
        <v>7.5520281318309985</v>
      </c>
      <c r="T257">
        <v>0.31213872832369943</v>
      </c>
      <c r="U257">
        <v>0</v>
      </c>
      <c r="V257">
        <v>0.68786127167630062</v>
      </c>
    </row>
    <row r="258" spans="1:22" x14ac:dyDescent="0.25">
      <c r="A258">
        <v>2021</v>
      </c>
      <c r="B258" t="s">
        <v>182</v>
      </c>
      <c r="C258">
        <v>21</v>
      </c>
      <c r="D258">
        <v>2000</v>
      </c>
      <c r="E258" t="s">
        <v>50</v>
      </c>
      <c r="F258">
        <v>0.22937657934299333</v>
      </c>
      <c r="G258">
        <v>0.10201729926591931</v>
      </c>
      <c r="H258">
        <v>0.935917515009136</v>
      </c>
      <c r="I258">
        <v>0.73770911300898823</v>
      </c>
      <c r="J258" t="s">
        <v>184</v>
      </c>
      <c r="K258">
        <v>15.851783604242732</v>
      </c>
      <c r="L258">
        <v>18.068168552296875</v>
      </c>
      <c r="M258">
        <v>5.2364419628299492</v>
      </c>
      <c r="N258">
        <v>3.044522437723423</v>
      </c>
      <c r="O258" t="s">
        <v>260</v>
      </c>
      <c r="P258">
        <v>18.068168552296875</v>
      </c>
      <c r="Q258">
        <v>8.7160440501614023</v>
      </c>
      <c r="R258">
        <v>7.6638772587034705</v>
      </c>
      <c r="S258">
        <v>8.2214789472671921</v>
      </c>
      <c r="T258">
        <v>0.60983606557377046</v>
      </c>
      <c r="U258">
        <v>0.34918032786885245</v>
      </c>
      <c r="V258">
        <v>4.0983606557377046E-2</v>
      </c>
    </row>
    <row r="259" spans="1:22" x14ac:dyDescent="0.25">
      <c r="A259">
        <v>2019</v>
      </c>
      <c r="B259" t="s">
        <v>194</v>
      </c>
      <c r="C259">
        <v>115</v>
      </c>
      <c r="D259">
        <v>1904</v>
      </c>
      <c r="E259" t="s">
        <v>50</v>
      </c>
      <c r="F259">
        <v>6.4297250011215293E-2</v>
      </c>
      <c r="G259">
        <v>1.7519894385566025E-2</v>
      </c>
      <c r="H259">
        <v>3.2243260298102525E-2</v>
      </c>
      <c r="I259">
        <v>1.8651855008747926</v>
      </c>
      <c r="J259" t="s">
        <v>102</v>
      </c>
      <c r="K259">
        <v>13.697878385927403</v>
      </c>
      <c r="L259">
        <v>14.307850367055662</v>
      </c>
      <c r="M259">
        <v>5.9242557974145322</v>
      </c>
      <c r="N259">
        <v>4.7449321283632502</v>
      </c>
      <c r="O259" t="s">
        <v>260</v>
      </c>
      <c r="P259">
        <v>14.307850367055662</v>
      </c>
      <c r="Q259">
        <v>8.7111138840535443</v>
      </c>
      <c r="R259">
        <v>4.8675344504555822</v>
      </c>
      <c r="S259">
        <v>8.4742856904049617</v>
      </c>
      <c r="T259">
        <v>0.78912685337726529</v>
      </c>
      <c r="U259">
        <v>2.1416803953871501E-2</v>
      </c>
      <c r="V259">
        <v>0.18945634266886327</v>
      </c>
    </row>
    <row r="260" spans="1:22" x14ac:dyDescent="0.25">
      <c r="A260">
        <v>2017</v>
      </c>
      <c r="B260" t="s">
        <v>194</v>
      </c>
      <c r="C260">
        <v>113</v>
      </c>
      <c r="D260">
        <v>1904</v>
      </c>
      <c r="E260" t="s">
        <v>50</v>
      </c>
      <c r="F260">
        <v>8.5832035149825653E-2</v>
      </c>
      <c r="G260">
        <v>2.1647333296436429E-2</v>
      </c>
      <c r="H260">
        <v>4.5713632533958048E-2</v>
      </c>
      <c r="I260">
        <v>1.2485060841801667</v>
      </c>
      <c r="J260" t="s">
        <v>102</v>
      </c>
      <c r="K260">
        <v>13.565262988958006</v>
      </c>
      <c r="L260">
        <v>14.312777273787443</v>
      </c>
      <c r="M260">
        <v>5.9026333334013659</v>
      </c>
      <c r="N260">
        <v>4.7273878187123408</v>
      </c>
      <c r="O260" t="s">
        <v>260</v>
      </c>
      <c r="P260">
        <v>14.312777273787443</v>
      </c>
      <c r="Q260">
        <v>8.706159290928861</v>
      </c>
      <c r="R260">
        <v>0</v>
      </c>
      <c r="S260">
        <v>8.4763711968959825</v>
      </c>
      <c r="T260">
        <v>0.79470198675496684</v>
      </c>
      <c r="U260">
        <v>0</v>
      </c>
      <c r="V260">
        <v>0.20529801324503311</v>
      </c>
    </row>
    <row r="261" spans="1:22" x14ac:dyDescent="0.25">
      <c r="A261">
        <v>2022</v>
      </c>
      <c r="B261" t="s">
        <v>186</v>
      </c>
      <c r="C261">
        <v>85</v>
      </c>
      <c r="D261">
        <v>1937</v>
      </c>
      <c r="E261" t="s">
        <v>50</v>
      </c>
      <c r="F261">
        <v>0.29064379839482324</v>
      </c>
      <c r="G261">
        <v>0.1061699028262824</v>
      </c>
      <c r="H261">
        <v>0.11645722092982642</v>
      </c>
      <c r="I261">
        <v>0.82078719628076446</v>
      </c>
      <c r="J261" t="s">
        <v>64</v>
      </c>
      <c r="K261">
        <v>14.971759794104996</v>
      </c>
      <c r="L261">
        <v>15.064243129596628</v>
      </c>
      <c r="M261">
        <v>5.9964520886190211</v>
      </c>
      <c r="N261">
        <v>4.4426512564903167</v>
      </c>
      <c r="O261" t="s">
        <v>262</v>
      </c>
      <c r="P261">
        <v>15.064243129596628</v>
      </c>
      <c r="Q261">
        <v>8.706159290928861</v>
      </c>
      <c r="R261">
        <v>7.8160138391590275</v>
      </c>
      <c r="S261">
        <v>8.1077200619105341</v>
      </c>
      <c r="T261">
        <v>0.54966887417218546</v>
      </c>
      <c r="U261">
        <v>0.41059602649006621</v>
      </c>
      <c r="V261">
        <v>3.9735099337748346E-2</v>
      </c>
    </row>
    <row r="262" spans="1:22" x14ac:dyDescent="0.25">
      <c r="A262">
        <v>2019</v>
      </c>
      <c r="B262" t="s">
        <v>123</v>
      </c>
      <c r="C262">
        <v>10</v>
      </c>
      <c r="D262">
        <v>2009</v>
      </c>
      <c r="E262" t="s">
        <v>45</v>
      </c>
      <c r="F262">
        <v>0.26810746859996426</v>
      </c>
      <c r="G262">
        <v>0.12778331453749117</v>
      </c>
      <c r="H262">
        <v>0.45357009867808601</v>
      </c>
      <c r="I262">
        <v>0.23410050762817955</v>
      </c>
      <c r="J262" t="s">
        <v>72</v>
      </c>
      <c r="K262">
        <v>10.668210931585294</v>
      </c>
      <c r="L262">
        <v>11.935024787558879</v>
      </c>
      <c r="M262">
        <v>3.1354942159291497</v>
      </c>
      <c r="N262">
        <v>2.3025850929940459</v>
      </c>
      <c r="O262" t="s">
        <v>259</v>
      </c>
      <c r="P262">
        <v>14.111774511705713</v>
      </c>
      <c r="Q262">
        <v>8.6989911111362268</v>
      </c>
      <c r="R262">
        <v>7.7570108931467603</v>
      </c>
      <c r="S262">
        <v>8.0892255395153327</v>
      </c>
      <c r="T262">
        <v>0.54347826086956519</v>
      </c>
      <c r="U262">
        <v>0.3898550724637681</v>
      </c>
      <c r="V262">
        <v>6.6666666666666666E-2</v>
      </c>
    </row>
    <row r="263" spans="1:22" x14ac:dyDescent="0.25">
      <c r="A263">
        <v>2021</v>
      </c>
      <c r="B263" t="s">
        <v>190</v>
      </c>
      <c r="C263">
        <v>132</v>
      </c>
      <c r="D263">
        <v>1889</v>
      </c>
      <c r="E263" t="s">
        <v>50</v>
      </c>
      <c r="F263">
        <v>0.2254855518711511</v>
      </c>
      <c r="G263">
        <v>0.13284956740161877</v>
      </c>
      <c r="H263">
        <v>0.16657917760279964</v>
      </c>
      <c r="I263">
        <v>0.31264803410705827</v>
      </c>
      <c r="J263" t="s">
        <v>102</v>
      </c>
      <c r="K263">
        <v>15.558604855211048</v>
      </c>
      <c r="L263">
        <v>15.784858176847036</v>
      </c>
      <c r="M263">
        <v>6.9772813416307473</v>
      </c>
      <c r="N263">
        <v>4.8828019225863706</v>
      </c>
      <c r="O263" t="s">
        <v>260</v>
      </c>
      <c r="P263">
        <v>15.784858176847036</v>
      </c>
      <c r="Q263">
        <v>8.6724860758222722</v>
      </c>
      <c r="R263">
        <v>6.9373140812236818</v>
      </c>
      <c r="S263">
        <v>8.2321742363839405</v>
      </c>
      <c r="T263">
        <v>0.64383561643835618</v>
      </c>
      <c r="U263">
        <v>0.17636986301369864</v>
      </c>
      <c r="V263">
        <v>0.1797945205479452</v>
      </c>
    </row>
    <row r="264" spans="1:22" x14ac:dyDescent="0.25">
      <c r="A264">
        <v>2021</v>
      </c>
      <c r="B264" t="s">
        <v>167</v>
      </c>
      <c r="C264">
        <v>37</v>
      </c>
      <c r="D264">
        <v>1984</v>
      </c>
      <c r="E264" t="s">
        <v>50</v>
      </c>
      <c r="F264">
        <v>0.3626377216943526</v>
      </c>
      <c r="G264">
        <v>0.2752328614932894</v>
      </c>
      <c r="H264">
        <v>0.26563304030233331</v>
      </c>
      <c r="I264">
        <v>5.5804242416321405E-2</v>
      </c>
      <c r="J264" t="s">
        <v>129</v>
      </c>
      <c r="K264">
        <v>12.942798816601851</v>
      </c>
      <c r="L264">
        <v>12.907297116769506</v>
      </c>
      <c r="M264">
        <v>4.7535901911063645</v>
      </c>
      <c r="N264">
        <v>3.6109179126442243</v>
      </c>
      <c r="O264" t="s">
        <v>261</v>
      </c>
      <c r="P264">
        <v>12.907297116769506</v>
      </c>
      <c r="Q264">
        <v>8.6707722793445381</v>
      </c>
      <c r="R264">
        <v>8.0228968696014569</v>
      </c>
      <c r="S264">
        <v>7.897296472595885</v>
      </c>
      <c r="T264">
        <v>0.46140651801029159</v>
      </c>
      <c r="U264">
        <v>0.52315608919382506</v>
      </c>
      <c r="V264">
        <v>1.5437392795883362E-2</v>
      </c>
    </row>
    <row r="265" spans="1:22" x14ac:dyDescent="0.25">
      <c r="A265">
        <v>2018</v>
      </c>
      <c r="B265" t="s">
        <v>188</v>
      </c>
      <c r="C265">
        <v>37</v>
      </c>
      <c r="D265">
        <v>1981</v>
      </c>
      <c r="E265" t="s">
        <v>50</v>
      </c>
      <c r="F265">
        <v>0.41721002059025397</v>
      </c>
      <c r="G265">
        <v>0.12812541167171651</v>
      </c>
      <c r="H265">
        <v>0.21489173663278832</v>
      </c>
      <c r="I265">
        <v>0.5999485243651338</v>
      </c>
      <c r="J265" t="s">
        <v>56</v>
      </c>
      <c r="K265">
        <v>16.934787017609722</v>
      </c>
      <c r="L265">
        <v>17.451911805433006</v>
      </c>
      <c r="M265">
        <v>8.7780178096981363</v>
      </c>
      <c r="N265">
        <v>3.6109179126442243</v>
      </c>
      <c r="O265" t="s">
        <v>262</v>
      </c>
      <c r="P265">
        <v>17.451911805433006</v>
      </c>
      <c r="Q265">
        <v>8.6690555407254841</v>
      </c>
      <c r="R265">
        <v>7.6009024595420822</v>
      </c>
      <c r="S265">
        <v>8.1718820061278201</v>
      </c>
      <c r="T265">
        <v>0.60824742268041232</v>
      </c>
      <c r="U265">
        <v>0.3436426116838488</v>
      </c>
      <c r="V265">
        <v>4.8109965635738834E-2</v>
      </c>
    </row>
    <row r="266" spans="1:22" x14ac:dyDescent="0.25">
      <c r="A266">
        <v>2016</v>
      </c>
      <c r="B266" t="s">
        <v>194</v>
      </c>
      <c r="C266">
        <v>112</v>
      </c>
      <c r="D266">
        <v>1904</v>
      </c>
      <c r="E266" t="s">
        <v>50</v>
      </c>
      <c r="F266">
        <v>4.8876940654613885E-2</v>
      </c>
      <c r="G266">
        <v>1.1680026005580151E-2</v>
      </c>
      <c r="H266">
        <v>2.3749559128969474E-2</v>
      </c>
      <c r="I266">
        <v>2.1802836212111028</v>
      </c>
      <c r="J266" t="s">
        <v>102</v>
      </c>
      <c r="K266">
        <v>13.548323683383813</v>
      </c>
      <c r="L266">
        <v>14.258007446798658</v>
      </c>
      <c r="M266">
        <v>5.8833223884882786</v>
      </c>
      <c r="N266">
        <v>4.7184988712950942</v>
      </c>
      <c r="O266" t="s">
        <v>260</v>
      </c>
      <c r="P266">
        <v>14.258007446798658</v>
      </c>
      <c r="Q266">
        <v>8.6673358498459567</v>
      </c>
      <c r="R266">
        <v>5.9135030056382698</v>
      </c>
      <c r="S266">
        <v>8.4029040450141093</v>
      </c>
      <c r="T266">
        <v>0.76764199655765919</v>
      </c>
      <c r="U266">
        <v>6.3683304647160072E-2</v>
      </c>
      <c r="V266">
        <v>0.16867469879518071</v>
      </c>
    </row>
    <row r="267" spans="1:22" x14ac:dyDescent="0.25">
      <c r="A267">
        <v>2016</v>
      </c>
      <c r="B267" t="s">
        <v>182</v>
      </c>
      <c r="C267">
        <v>16</v>
      </c>
      <c r="D267">
        <v>2000</v>
      </c>
      <c r="E267" t="s">
        <v>50</v>
      </c>
      <c r="F267">
        <v>0.25393700787401574</v>
      </c>
      <c r="G267">
        <v>9.619439444587298E-2</v>
      </c>
      <c r="H267">
        <v>0.90296886314265024</v>
      </c>
      <c r="I267">
        <v>1.0015612272603855</v>
      </c>
      <c r="J267" t="s">
        <v>184</v>
      </c>
      <c r="K267">
        <v>15.236930721059538</v>
      </c>
      <c r="L267">
        <v>17.476247706131929</v>
      </c>
      <c r="M267">
        <v>5.0689042022202315</v>
      </c>
      <c r="N267">
        <v>2.7725887222397811</v>
      </c>
      <c r="O267" t="s">
        <v>260</v>
      </c>
      <c r="P267">
        <v>17.476247706131929</v>
      </c>
      <c r="Q267">
        <v>8.6673358498459567</v>
      </c>
      <c r="R267">
        <v>7.352441100243583</v>
      </c>
      <c r="S267">
        <v>8.258422462458876</v>
      </c>
      <c r="T267">
        <v>0.66437177280550774</v>
      </c>
      <c r="U267">
        <v>0.26850258175559383</v>
      </c>
      <c r="V267">
        <v>6.7125645438898457E-2</v>
      </c>
    </row>
    <row r="268" spans="1:22" x14ac:dyDescent="0.25">
      <c r="A268">
        <v>2017</v>
      </c>
      <c r="B268" t="s">
        <v>182</v>
      </c>
      <c r="C268">
        <v>17</v>
      </c>
      <c r="D268">
        <v>2000</v>
      </c>
      <c r="E268" t="s">
        <v>50</v>
      </c>
      <c r="F268">
        <v>0.29932450689002971</v>
      </c>
      <c r="G268">
        <v>0.1275973278046533</v>
      </c>
      <c r="H268">
        <v>0.94216703521006973</v>
      </c>
      <c r="I268">
        <v>0.74585247230478247</v>
      </c>
      <c r="J268" t="s">
        <v>184</v>
      </c>
      <c r="K268">
        <v>15.586897237384392</v>
      </c>
      <c r="L268">
        <v>17.586200387275778</v>
      </c>
      <c r="M268">
        <v>5.0238805208462765</v>
      </c>
      <c r="N268">
        <v>2.8332133440562162</v>
      </c>
      <c r="O268" t="s">
        <v>260</v>
      </c>
      <c r="P268">
        <v>17.586200387275778</v>
      </c>
      <c r="Q268">
        <v>8.6604273595021457</v>
      </c>
      <c r="R268">
        <v>7.6304612617836272</v>
      </c>
      <c r="S268">
        <v>8.1519098729409052</v>
      </c>
      <c r="T268">
        <v>0.60138648180242638</v>
      </c>
      <c r="U268">
        <v>0.35701906412478335</v>
      </c>
      <c r="V268">
        <v>4.1594454072790298E-2</v>
      </c>
    </row>
    <row r="269" spans="1:22" x14ac:dyDescent="0.25">
      <c r="A269">
        <v>2022</v>
      </c>
      <c r="B269" t="s">
        <v>200</v>
      </c>
      <c r="C269">
        <v>86</v>
      </c>
      <c r="D269">
        <v>1936</v>
      </c>
      <c r="E269" t="s">
        <v>50</v>
      </c>
      <c r="F269">
        <v>0.50084090144635052</v>
      </c>
      <c r="G269">
        <v>8.4391294491045113E-2</v>
      </c>
      <c r="H269">
        <v>3.851725386724611E-2</v>
      </c>
      <c r="I269">
        <v>0.31651530440632358</v>
      </c>
      <c r="J269" t="s">
        <v>47</v>
      </c>
      <c r="K269">
        <v>17.470264297348834</v>
      </c>
      <c r="L269">
        <v>16.685906340206966</v>
      </c>
      <c r="M269">
        <v>8.9582828104973302</v>
      </c>
      <c r="N269">
        <v>4.4543472962535073</v>
      </c>
      <c r="O269" t="s">
        <v>260</v>
      </c>
      <c r="P269">
        <v>16.685906340206966</v>
      </c>
      <c r="Q269">
        <v>8.6604273595021457</v>
      </c>
      <c r="R269">
        <v>7.1701195434496281</v>
      </c>
      <c r="S269">
        <v>8.3710106812381557</v>
      </c>
      <c r="T269">
        <v>0.74870017331022531</v>
      </c>
      <c r="U269">
        <v>0.22530329289428075</v>
      </c>
      <c r="V269">
        <v>2.5996533795493933E-2</v>
      </c>
    </row>
    <row r="270" spans="1:22" x14ac:dyDescent="0.25">
      <c r="A270">
        <v>2017</v>
      </c>
      <c r="B270" t="s">
        <v>118</v>
      </c>
      <c r="C270">
        <v>2</v>
      </c>
      <c r="D270">
        <v>2015</v>
      </c>
      <c r="E270" t="s">
        <v>119</v>
      </c>
      <c r="F270">
        <v>3.4284659575940755E-2</v>
      </c>
      <c r="G270">
        <v>1.4323098647209358E-2</v>
      </c>
      <c r="H270">
        <v>9.9450102060165302E-2</v>
      </c>
      <c r="I270">
        <v>0.91353082773842764</v>
      </c>
      <c r="J270" t="s">
        <v>84</v>
      </c>
      <c r="K270">
        <v>11.403701941942435</v>
      </c>
      <c r="L270">
        <v>13.34148444938516</v>
      </c>
      <c r="M270">
        <v>6.8394764382288429</v>
      </c>
      <c r="N270">
        <v>0.69314718055994529</v>
      </c>
      <c r="O270" t="s">
        <v>258</v>
      </c>
      <c r="P270">
        <v>15.6290574222587</v>
      </c>
      <c r="Q270">
        <v>8.6413363143266313</v>
      </c>
      <c r="R270">
        <v>7.4432317583691283</v>
      </c>
      <c r="S270">
        <v>8.2775275235416679</v>
      </c>
      <c r="T270">
        <v>0.695024077046549</v>
      </c>
      <c r="U270">
        <v>0.30176565008025685</v>
      </c>
      <c r="V270">
        <v>3.2102728731942215E-3</v>
      </c>
    </row>
    <row r="271" spans="1:22" x14ac:dyDescent="0.25">
      <c r="A271">
        <v>2022</v>
      </c>
      <c r="B271" t="s">
        <v>204</v>
      </c>
      <c r="C271">
        <v>114</v>
      </c>
      <c r="D271">
        <v>1908</v>
      </c>
      <c r="E271" t="s">
        <v>50</v>
      </c>
      <c r="F271">
        <v>0.4072938834074934</v>
      </c>
      <c r="G271">
        <v>0.13428928517561478</v>
      </c>
      <c r="H271">
        <v>9.6489900521003175E-2</v>
      </c>
      <c r="I271">
        <v>0.57525532823885983</v>
      </c>
      <c r="J271" t="s">
        <v>47</v>
      </c>
      <c r="K271">
        <v>15.248026549297464</v>
      </c>
      <c r="L271">
        <v>14.91746857676347</v>
      </c>
      <c r="M271">
        <v>8.0205991498969702</v>
      </c>
      <c r="N271">
        <v>4.7361984483944957</v>
      </c>
      <c r="O271" t="s">
        <v>260</v>
      </c>
      <c r="P271">
        <v>14.91746857676347</v>
      </c>
      <c r="Q271">
        <v>8.6323059985167419</v>
      </c>
      <c r="R271">
        <v>7.4205789054108005</v>
      </c>
      <c r="S271">
        <v>8.2321742363839405</v>
      </c>
      <c r="T271">
        <v>0.67023172905525852</v>
      </c>
      <c r="U271">
        <v>0.29768270944741532</v>
      </c>
      <c r="V271">
        <v>3.2085561497326207E-2</v>
      </c>
    </row>
    <row r="272" spans="1:22" x14ac:dyDescent="0.25">
      <c r="A272">
        <v>2019</v>
      </c>
      <c r="B272" t="s">
        <v>58</v>
      </c>
      <c r="C272">
        <v>19</v>
      </c>
      <c r="D272">
        <v>2000</v>
      </c>
      <c r="E272" t="s">
        <v>50</v>
      </c>
      <c r="F272">
        <v>2.3447823564684139E-2</v>
      </c>
      <c r="G272">
        <v>1.0457338438232971E-2</v>
      </c>
      <c r="H272">
        <v>1.4777859351709716E-2</v>
      </c>
      <c r="I272">
        <v>0.71759963919994174</v>
      </c>
      <c r="J272" t="s">
        <v>47</v>
      </c>
      <c r="K272">
        <v>15.044017132997585</v>
      </c>
      <c r="L272">
        <v>15.389843229061629</v>
      </c>
      <c r="M272">
        <v>6.9186952190204716</v>
      </c>
      <c r="N272">
        <v>2.9444389791664403</v>
      </c>
      <c r="O272" t="s">
        <v>260</v>
      </c>
      <c r="P272">
        <v>15.389843229061629</v>
      </c>
      <c r="Q272">
        <v>8.6305218767232414</v>
      </c>
      <c r="R272">
        <v>7.5600804650218274</v>
      </c>
      <c r="S272">
        <v>8.1633713164599122</v>
      </c>
      <c r="T272">
        <v>0.62678571428571428</v>
      </c>
      <c r="U272">
        <v>0.34285714285714286</v>
      </c>
      <c r="V272">
        <v>3.0357142857142857E-2</v>
      </c>
    </row>
    <row r="273" spans="1:22" x14ac:dyDescent="0.25">
      <c r="A273">
        <v>2016</v>
      </c>
      <c r="B273" t="s">
        <v>58</v>
      </c>
      <c r="C273">
        <v>16</v>
      </c>
      <c r="D273">
        <v>2000</v>
      </c>
      <c r="E273" t="s">
        <v>50</v>
      </c>
      <c r="F273">
        <v>-3.1529362346887489E-2</v>
      </c>
      <c r="G273">
        <v>-1.7334701942019432E-2</v>
      </c>
      <c r="H273">
        <v>-3.4439673218840304E-2</v>
      </c>
      <c r="I273">
        <v>0.32380041555090494</v>
      </c>
      <c r="J273" t="s">
        <v>47</v>
      </c>
      <c r="K273">
        <v>14.014780181474251</v>
      </c>
      <c r="L273">
        <v>14.701278987579782</v>
      </c>
      <c r="M273">
        <v>6.7093043402582984</v>
      </c>
      <c r="N273">
        <v>2.7725887222397811</v>
      </c>
      <c r="O273" t="s">
        <v>260</v>
      </c>
      <c r="P273">
        <v>14.701278987579782</v>
      </c>
      <c r="Q273">
        <v>8.6251503329213293</v>
      </c>
      <c r="R273">
        <v>7.8477625374736082</v>
      </c>
      <c r="S273">
        <v>7.9690117811064782</v>
      </c>
      <c r="T273">
        <v>0.51885098743267499</v>
      </c>
      <c r="U273">
        <v>0.45960502692998206</v>
      </c>
      <c r="V273">
        <v>2.1543985637342909E-2</v>
      </c>
    </row>
    <row r="274" spans="1:22" x14ac:dyDescent="0.25">
      <c r="A274">
        <v>2017</v>
      </c>
      <c r="B274" t="s">
        <v>174</v>
      </c>
      <c r="C274">
        <v>9</v>
      </c>
      <c r="D274">
        <v>2008</v>
      </c>
      <c r="E274" t="s">
        <v>50</v>
      </c>
      <c r="F274">
        <v>0.32077270658511853</v>
      </c>
      <c r="G274">
        <v>9.353845373033641E-2</v>
      </c>
      <c r="H274">
        <v>0.48371747518132674</v>
      </c>
      <c r="I274">
        <v>1.8228293551769075</v>
      </c>
      <c r="J274" t="s">
        <v>84</v>
      </c>
      <c r="K274">
        <v>14.551690407701635</v>
      </c>
      <c r="L274">
        <v>16.194818793428436</v>
      </c>
      <c r="M274">
        <v>7.6338535596817678</v>
      </c>
      <c r="N274">
        <v>2.1972245773362196</v>
      </c>
      <c r="O274" t="s">
        <v>258</v>
      </c>
      <c r="P274">
        <v>16.194818793428436</v>
      </c>
      <c r="Q274">
        <v>8.6233533872446273</v>
      </c>
      <c r="R274">
        <v>7.8898337513942955</v>
      </c>
      <c r="S274">
        <v>7.8898337513942955</v>
      </c>
      <c r="T274">
        <v>0.48021582733812951</v>
      </c>
      <c r="U274">
        <v>0.48021582733812951</v>
      </c>
      <c r="V274">
        <v>3.9568345323741004E-2</v>
      </c>
    </row>
    <row r="275" spans="1:22" x14ac:dyDescent="0.25">
      <c r="A275">
        <v>2022</v>
      </c>
      <c r="B275" t="s">
        <v>137</v>
      </c>
      <c r="C275">
        <v>15</v>
      </c>
      <c r="D275">
        <v>2007</v>
      </c>
      <c r="E275" t="s">
        <v>50</v>
      </c>
      <c r="F275">
        <v>0.11158174996974464</v>
      </c>
      <c r="G275">
        <v>2.510209637898176E-2</v>
      </c>
      <c r="H275">
        <v>0.30712858094603596</v>
      </c>
      <c r="I275">
        <v>2.7221348178627616</v>
      </c>
      <c r="J275" t="s">
        <v>139</v>
      </c>
      <c r="K275">
        <v>14.914789291175545</v>
      </c>
      <c r="L275">
        <v>17.41910441779585</v>
      </c>
      <c r="M275">
        <v>6.6567265241783913</v>
      </c>
      <c r="N275">
        <v>2.7080502011022101</v>
      </c>
      <c r="O275" t="s">
        <v>260</v>
      </c>
      <c r="P275">
        <v>17.41910441779585</v>
      </c>
      <c r="Q275">
        <v>8.6179430945163809</v>
      </c>
      <c r="R275">
        <v>7.2078598714324755</v>
      </c>
      <c r="S275">
        <v>8.2940496401020276</v>
      </c>
      <c r="T275">
        <v>0.72332730560578662</v>
      </c>
      <c r="U275">
        <v>0.24412296564195299</v>
      </c>
      <c r="V275">
        <v>3.25497287522604E-2</v>
      </c>
    </row>
    <row r="276" spans="1:22" x14ac:dyDescent="0.25">
      <c r="A276">
        <v>2018</v>
      </c>
      <c r="B276" t="s">
        <v>176</v>
      </c>
      <c r="C276">
        <v>26</v>
      </c>
      <c r="D276">
        <v>1992</v>
      </c>
      <c r="E276" t="s">
        <v>177</v>
      </c>
      <c r="F276">
        <v>0.32923180809959929</v>
      </c>
      <c r="G276">
        <v>0.12380287543220081</v>
      </c>
      <c r="H276">
        <v>0.10264155099628032</v>
      </c>
      <c r="I276">
        <v>0.92202033843732112</v>
      </c>
      <c r="J276" t="s">
        <v>64</v>
      </c>
      <c r="K276">
        <v>15.562646371060765</v>
      </c>
      <c r="L276">
        <v>15.375198615873432</v>
      </c>
      <c r="M276">
        <v>7.4804283060742076</v>
      </c>
      <c r="N276">
        <v>3.2580965380214821</v>
      </c>
      <c r="O276" t="s">
        <v>262</v>
      </c>
      <c r="P276">
        <v>15.375198615873432</v>
      </c>
      <c r="Q276">
        <v>8.6125033712205621</v>
      </c>
      <c r="R276">
        <v>6.7214257007906433</v>
      </c>
      <c r="S276">
        <v>8.3733228209965347</v>
      </c>
      <c r="T276">
        <v>0.78727272727272724</v>
      </c>
      <c r="U276">
        <v>0.15090909090909091</v>
      </c>
      <c r="V276">
        <v>6.1818181818181821E-2</v>
      </c>
    </row>
    <row r="277" spans="1:22" x14ac:dyDescent="0.25">
      <c r="A277">
        <v>2017</v>
      </c>
      <c r="B277" t="s">
        <v>135</v>
      </c>
      <c r="C277">
        <v>25</v>
      </c>
      <c r="D277">
        <v>1992</v>
      </c>
      <c r="E277" t="s">
        <v>50</v>
      </c>
      <c r="F277">
        <v>0.24638810978451525</v>
      </c>
      <c r="G277">
        <v>0.11382634183441999</v>
      </c>
      <c r="H277">
        <v>0.11601868255390557</v>
      </c>
      <c r="I277">
        <v>0.42638764978676685</v>
      </c>
      <c r="J277" t="s">
        <v>56</v>
      </c>
      <c r="K277">
        <v>15.76391131715933</v>
      </c>
      <c r="L277">
        <v>15.78298858207145</v>
      </c>
      <c r="M277">
        <v>6.6605751498396861</v>
      </c>
      <c r="N277">
        <v>3.2188758248682006</v>
      </c>
      <c r="O277" t="s">
        <v>262</v>
      </c>
      <c r="P277">
        <v>15.78298858207145</v>
      </c>
      <c r="Q277">
        <v>8.6125033712205621</v>
      </c>
      <c r="R277">
        <v>8.0487882835341988</v>
      </c>
      <c r="S277">
        <v>7.7621706071382048</v>
      </c>
      <c r="T277">
        <v>0.42727272727272725</v>
      </c>
      <c r="U277">
        <v>0.56909090909090909</v>
      </c>
      <c r="V277">
        <v>3.6363636363636364E-3</v>
      </c>
    </row>
    <row r="278" spans="1:22" x14ac:dyDescent="0.25">
      <c r="A278">
        <v>2017</v>
      </c>
      <c r="B278" t="s">
        <v>86</v>
      </c>
      <c r="C278">
        <v>21</v>
      </c>
      <c r="D278">
        <v>1996</v>
      </c>
      <c r="E278" t="s">
        <v>45</v>
      </c>
      <c r="F278">
        <v>8.7456222726435676E-2</v>
      </c>
      <c r="G278">
        <v>7.3700582824239871E-2</v>
      </c>
      <c r="H278">
        <v>0.21324878449188409</v>
      </c>
      <c r="I278">
        <v>2.083144114409608E-3</v>
      </c>
      <c r="J278" t="s">
        <v>72</v>
      </c>
      <c r="K278">
        <v>13.106601813999779</v>
      </c>
      <c r="L278">
        <v>14.169050593207519</v>
      </c>
      <c r="M278">
        <v>6.3919171133926023</v>
      </c>
      <c r="N278">
        <v>3.044522437723423</v>
      </c>
      <c r="O278" t="s">
        <v>259</v>
      </c>
      <c r="P278">
        <v>16.278184423364845</v>
      </c>
      <c r="Q278">
        <v>8.6122490843469404</v>
      </c>
      <c r="R278">
        <v>6.6896500141600743</v>
      </c>
      <c r="S278">
        <v>8.3245670118951605</v>
      </c>
      <c r="T278">
        <v>0.75000000000000011</v>
      </c>
      <c r="U278">
        <v>0.14622641509433962</v>
      </c>
      <c r="V278">
        <v>0.10377358490566038</v>
      </c>
    </row>
    <row r="279" spans="1:22" x14ac:dyDescent="0.25">
      <c r="A279">
        <v>2021</v>
      </c>
      <c r="B279" t="s">
        <v>192</v>
      </c>
      <c r="C279">
        <v>24</v>
      </c>
      <c r="D279">
        <v>1997</v>
      </c>
      <c r="E279" t="s">
        <v>50</v>
      </c>
      <c r="F279">
        <v>0.39794935913294066</v>
      </c>
      <c r="G279">
        <v>0.13022224434461413</v>
      </c>
      <c r="H279">
        <v>0.10155527496715409</v>
      </c>
      <c r="I279">
        <v>0.77927027406510974</v>
      </c>
      <c r="J279" t="s">
        <v>47</v>
      </c>
      <c r="K279">
        <v>14.667488876469903</v>
      </c>
      <c r="L279">
        <v>14.418849544995959</v>
      </c>
      <c r="M279">
        <v>6.5652649700353614</v>
      </c>
      <c r="N279">
        <v>3.1780538303479458</v>
      </c>
      <c r="O279" t="s">
        <v>260</v>
      </c>
      <c r="P279">
        <v>14.418849544995959</v>
      </c>
      <c r="Q279">
        <v>8.6052040687389511</v>
      </c>
      <c r="R279">
        <v>6.9077552789821368</v>
      </c>
      <c r="S279">
        <v>8.3710106812381557</v>
      </c>
      <c r="T279">
        <v>0.79120879120879117</v>
      </c>
      <c r="U279">
        <v>0.18315018315018314</v>
      </c>
      <c r="V279">
        <v>2.564102564102564E-2</v>
      </c>
    </row>
    <row r="280" spans="1:22" x14ac:dyDescent="0.25">
      <c r="A280">
        <v>2017</v>
      </c>
      <c r="B280" t="s">
        <v>190</v>
      </c>
      <c r="C280">
        <v>128</v>
      </c>
      <c r="D280">
        <v>1889</v>
      </c>
      <c r="E280" t="s">
        <v>50</v>
      </c>
      <c r="F280">
        <v>0.26029768085842853</v>
      </c>
      <c r="G280">
        <v>0.14100881305081567</v>
      </c>
      <c r="H280">
        <v>0.16629809818664307</v>
      </c>
      <c r="I280">
        <v>0.25718241606092074</v>
      </c>
      <c r="J280" t="s">
        <v>102</v>
      </c>
      <c r="K280">
        <v>15.324464931820053</v>
      </c>
      <c r="L280">
        <v>15.489424489582738</v>
      </c>
      <c r="M280">
        <v>6.9707300781435251</v>
      </c>
      <c r="N280">
        <v>4.8520302639196169</v>
      </c>
      <c r="O280" t="s">
        <v>260</v>
      </c>
      <c r="P280">
        <v>15.489424489582738</v>
      </c>
      <c r="Q280">
        <v>8.6033708876572899</v>
      </c>
      <c r="R280">
        <v>7.3264656138403224</v>
      </c>
      <c r="S280">
        <v>8.0294328405812436</v>
      </c>
      <c r="T280">
        <v>0.56330275229357796</v>
      </c>
      <c r="U280">
        <v>0.27889908256880735</v>
      </c>
      <c r="V280">
        <v>0.15779816513761469</v>
      </c>
    </row>
    <row r="281" spans="1:22" x14ac:dyDescent="0.25">
      <c r="A281">
        <v>2016</v>
      </c>
      <c r="B281" t="s">
        <v>127</v>
      </c>
      <c r="C281">
        <v>23</v>
      </c>
      <c r="D281">
        <v>1993</v>
      </c>
      <c r="E281" t="s">
        <v>50</v>
      </c>
      <c r="F281">
        <v>-6.2954715947654824E-2</v>
      </c>
      <c r="G281">
        <v>-5.5486949494666801E-2</v>
      </c>
      <c r="H281">
        <v>-0.11043188258475077</v>
      </c>
      <c r="I281">
        <v>3.9691517525789559E-6</v>
      </c>
      <c r="J281" t="s">
        <v>129</v>
      </c>
      <c r="K281">
        <v>11.874974940206409</v>
      </c>
      <c r="L281">
        <v>12.563225975024288</v>
      </c>
      <c r="M281">
        <v>3.912023005428146</v>
      </c>
      <c r="N281">
        <v>3.1354942159291497</v>
      </c>
      <c r="O281" t="s">
        <v>261</v>
      </c>
      <c r="P281">
        <v>12.563225975024288</v>
      </c>
      <c r="Q281">
        <v>8.6015343398499891</v>
      </c>
      <c r="R281">
        <v>6.9077552789821368</v>
      </c>
      <c r="S281">
        <v>8.1373958300566507</v>
      </c>
      <c r="T281">
        <v>0.62867647058823528</v>
      </c>
      <c r="U281">
        <v>0.18382352941176472</v>
      </c>
      <c r="V281">
        <v>0.1875</v>
      </c>
    </row>
    <row r="282" spans="1:22" x14ac:dyDescent="0.25">
      <c r="A282">
        <v>2020</v>
      </c>
      <c r="B282" t="s">
        <v>127</v>
      </c>
      <c r="C282">
        <v>27</v>
      </c>
      <c r="D282">
        <v>1993</v>
      </c>
      <c r="E282" t="s">
        <v>50</v>
      </c>
      <c r="F282">
        <v>-4.5665299567828832E-2</v>
      </c>
      <c r="G282">
        <v>-2.9900250886866389E-2</v>
      </c>
      <c r="H282">
        <v>-9.04702864138614E-2</v>
      </c>
      <c r="I282">
        <v>8.14493084474113E-2</v>
      </c>
      <c r="J282" t="s">
        <v>129</v>
      </c>
      <c r="K282">
        <v>12.454813765691954</v>
      </c>
      <c r="L282">
        <v>13.561968364341558</v>
      </c>
      <c r="M282">
        <v>4.4659081186545837</v>
      </c>
      <c r="N282">
        <v>3.2958368660043291</v>
      </c>
      <c r="O282" t="s">
        <v>261</v>
      </c>
      <c r="P282">
        <v>13.561968364341558</v>
      </c>
      <c r="Q282">
        <v>8.6015343398499891</v>
      </c>
      <c r="R282">
        <v>7.0299729117063858</v>
      </c>
      <c r="S282">
        <v>8.1605182474775049</v>
      </c>
      <c r="T282">
        <v>0.64338235294117652</v>
      </c>
      <c r="U282">
        <v>0.20772058823529413</v>
      </c>
      <c r="V282">
        <v>0.14889705882352941</v>
      </c>
    </row>
    <row r="283" spans="1:22" x14ac:dyDescent="0.25">
      <c r="A283">
        <v>2018</v>
      </c>
      <c r="B283" t="s">
        <v>97</v>
      </c>
      <c r="C283">
        <v>58</v>
      </c>
      <c r="D283">
        <v>1960</v>
      </c>
      <c r="E283" t="s">
        <v>50</v>
      </c>
      <c r="F283">
        <v>0.23108528488312396</v>
      </c>
      <c r="G283">
        <v>8.5626186975105142E-2</v>
      </c>
      <c r="H283">
        <v>6.1004322981669995E-2</v>
      </c>
      <c r="I283">
        <v>5.9049054246166438E-2</v>
      </c>
      <c r="J283" t="s">
        <v>68</v>
      </c>
      <c r="K283">
        <v>14.7784012477324</v>
      </c>
      <c r="L283">
        <v>14.439354818977336</v>
      </c>
      <c r="M283">
        <v>7.3185395485679017</v>
      </c>
      <c r="N283">
        <v>4.0604430105464191</v>
      </c>
      <c r="O283" t="s">
        <v>261</v>
      </c>
      <c r="P283">
        <v>14.439354818977336</v>
      </c>
      <c r="Q283">
        <v>8.5996944129279811</v>
      </c>
      <c r="R283">
        <v>7.0030654587864616</v>
      </c>
      <c r="S283">
        <v>7.9337968748154113</v>
      </c>
      <c r="T283">
        <v>0.51381215469613262</v>
      </c>
      <c r="U283">
        <v>0.20257826887661143</v>
      </c>
      <c r="V283">
        <v>0.28360957642725598</v>
      </c>
    </row>
    <row r="284" spans="1:22" x14ac:dyDescent="0.25">
      <c r="A284">
        <v>2022</v>
      </c>
      <c r="B284" t="s">
        <v>118</v>
      </c>
      <c r="C284">
        <v>7</v>
      </c>
      <c r="D284">
        <v>2015</v>
      </c>
      <c r="E284" t="s">
        <v>119</v>
      </c>
      <c r="F284">
        <v>0.26379094016354432</v>
      </c>
      <c r="G284">
        <v>7.6330281865489666E-2</v>
      </c>
      <c r="H284">
        <v>0.46627210890134213</v>
      </c>
      <c r="I284">
        <v>1.0936461923785077</v>
      </c>
      <c r="J284" t="s">
        <v>84</v>
      </c>
      <c r="K284">
        <v>12.36890977439716</v>
      </c>
      <c r="L284">
        <v>14.178609424260303</v>
      </c>
      <c r="M284">
        <v>7.2848209125686036</v>
      </c>
      <c r="N284">
        <v>1.9459101490553132</v>
      </c>
      <c r="O284" t="s">
        <v>258</v>
      </c>
      <c r="P284">
        <v>16.534943793248541</v>
      </c>
      <c r="Q284">
        <v>8.5985737852592781</v>
      </c>
      <c r="R284">
        <v>6.7901008350574825</v>
      </c>
      <c r="S284">
        <v>8.3345506871241444</v>
      </c>
      <c r="T284">
        <v>0.7679558011049723</v>
      </c>
      <c r="U284">
        <v>0.16390423572744015</v>
      </c>
      <c r="V284">
        <v>6.813996316758747E-2</v>
      </c>
    </row>
    <row r="285" spans="1:22" x14ac:dyDescent="0.25">
      <c r="A285">
        <v>2022</v>
      </c>
      <c r="B285" t="s">
        <v>211</v>
      </c>
      <c r="C285">
        <v>97</v>
      </c>
      <c r="D285">
        <v>1925</v>
      </c>
      <c r="E285" t="s">
        <v>50</v>
      </c>
      <c r="F285">
        <v>6.2615793224072042E-2</v>
      </c>
      <c r="G285">
        <v>2.4547750572573444E-2</v>
      </c>
      <c r="H285">
        <v>2.165718788159423E-2</v>
      </c>
      <c r="I285">
        <v>0.52295674893653776</v>
      </c>
      <c r="J285" t="s">
        <v>64</v>
      </c>
      <c r="K285">
        <v>14.800547197498991</v>
      </c>
      <c r="L285">
        <v>14.675264376944398</v>
      </c>
      <c r="M285">
        <v>7.5256399750415355</v>
      </c>
      <c r="N285">
        <v>4.5747109785033828</v>
      </c>
      <c r="O285" t="s">
        <v>262</v>
      </c>
      <c r="P285">
        <v>14.675264376944398</v>
      </c>
      <c r="Q285">
        <v>8.596004371840527</v>
      </c>
      <c r="R285">
        <v>6.6592939196836376</v>
      </c>
      <c r="S285">
        <v>8.1461295100254052</v>
      </c>
      <c r="T285">
        <v>0.63770794824399257</v>
      </c>
      <c r="U285">
        <v>0.14417744916820702</v>
      </c>
      <c r="V285">
        <v>0.21811460258780038</v>
      </c>
    </row>
    <row r="286" spans="1:22" x14ac:dyDescent="0.25">
      <c r="A286">
        <v>2021</v>
      </c>
      <c r="B286" t="s">
        <v>127</v>
      </c>
      <c r="C286">
        <v>28</v>
      </c>
      <c r="D286">
        <v>1993</v>
      </c>
      <c r="E286" t="s">
        <v>50</v>
      </c>
      <c r="F286">
        <v>-1.1590961994138864E-2</v>
      </c>
      <c r="G286">
        <v>-7.3779709440155604E-3</v>
      </c>
      <c r="H286">
        <v>-1.6159094691296387E-2</v>
      </c>
      <c r="I286">
        <v>7.2245554907855239E-2</v>
      </c>
      <c r="J286" t="s">
        <v>129</v>
      </c>
      <c r="K286">
        <v>12.795358186556028</v>
      </c>
      <c r="L286">
        <v>13.579342555527312</v>
      </c>
      <c r="M286">
        <v>4.5747109785033828</v>
      </c>
      <c r="N286">
        <v>3.3322045101752038</v>
      </c>
      <c r="O286" t="s">
        <v>261</v>
      </c>
      <c r="P286">
        <v>13.579342555527312</v>
      </c>
      <c r="Q286">
        <v>8.596004371840527</v>
      </c>
      <c r="R286">
        <v>7.2654297232539529</v>
      </c>
      <c r="S286">
        <v>8.2214789472671921</v>
      </c>
      <c r="T286">
        <v>0.68761552680221816</v>
      </c>
      <c r="U286">
        <v>0.26432532347504623</v>
      </c>
      <c r="V286">
        <v>4.8059149722735672E-2</v>
      </c>
    </row>
    <row r="287" spans="1:22" x14ac:dyDescent="0.25">
      <c r="A287">
        <v>2022</v>
      </c>
      <c r="B287" t="s">
        <v>127</v>
      </c>
      <c r="C287">
        <v>29</v>
      </c>
      <c r="D287">
        <v>1993</v>
      </c>
      <c r="E287" t="s">
        <v>50</v>
      </c>
      <c r="F287">
        <v>-0.10589692111865806</v>
      </c>
      <c r="G287">
        <v>-6.8149767604869876E-2</v>
      </c>
      <c r="H287">
        <v>-0.12464515735172919</v>
      </c>
      <c r="I287">
        <v>4.593577721926035E-2</v>
      </c>
      <c r="J287" t="s">
        <v>129</v>
      </c>
      <c r="K287">
        <v>12.881900712319652</v>
      </c>
      <c r="L287">
        <v>13.485663923485006</v>
      </c>
      <c r="M287">
        <v>4.4659081186545837</v>
      </c>
      <c r="N287">
        <v>3.3672958299864741</v>
      </c>
      <c r="O287" t="s">
        <v>261</v>
      </c>
      <c r="P287">
        <v>13.485663923485006</v>
      </c>
      <c r="Q287">
        <v>8.596004371840527</v>
      </c>
      <c r="R287">
        <v>7.2152399787300974</v>
      </c>
      <c r="S287">
        <v>8.1969879272588972</v>
      </c>
      <c r="T287">
        <v>0.67097966728280967</v>
      </c>
      <c r="U287">
        <v>0.25138632162661739</v>
      </c>
      <c r="V287">
        <v>7.763401109057301E-2</v>
      </c>
    </row>
    <row r="288" spans="1:22" x14ac:dyDescent="0.25">
      <c r="A288">
        <v>2020</v>
      </c>
      <c r="B288" t="s">
        <v>194</v>
      </c>
      <c r="C288">
        <v>116</v>
      </c>
      <c r="D288">
        <v>1904</v>
      </c>
      <c r="E288" t="s">
        <v>50</v>
      </c>
      <c r="F288">
        <v>-3.2557295836669331E-2</v>
      </c>
      <c r="G288">
        <v>-6.7855031408210267E-3</v>
      </c>
      <c r="H288">
        <v>-1.2408589461638864E-2</v>
      </c>
      <c r="I288">
        <v>2.2926466172938347</v>
      </c>
      <c r="J288" t="s">
        <v>102</v>
      </c>
      <c r="K288">
        <v>13.639888509265781</v>
      </c>
      <c r="L288">
        <v>14.243488995179518</v>
      </c>
      <c r="M288">
        <v>1.6094379124341003</v>
      </c>
      <c r="N288">
        <v>4.7535901911063645</v>
      </c>
      <c r="O288" t="s">
        <v>260</v>
      </c>
      <c r="P288">
        <v>14.243488995179518</v>
      </c>
      <c r="Q288">
        <v>8.5904436531558304</v>
      </c>
      <c r="R288">
        <v>0</v>
      </c>
      <c r="S288">
        <v>8.400659375160286</v>
      </c>
      <c r="T288">
        <v>0.82713754646840154</v>
      </c>
      <c r="U288">
        <v>0</v>
      </c>
      <c r="V288">
        <v>0.17286245353159851</v>
      </c>
    </row>
    <row r="289" spans="1:22" x14ac:dyDescent="0.25">
      <c r="A289">
        <v>2018</v>
      </c>
      <c r="B289" t="s">
        <v>194</v>
      </c>
      <c r="C289">
        <v>114</v>
      </c>
      <c r="D289">
        <v>1904</v>
      </c>
      <c r="E289" t="s">
        <v>50</v>
      </c>
      <c r="F289">
        <v>6.227163949488259E-2</v>
      </c>
      <c r="G289">
        <v>1.4408117736847147E-2</v>
      </c>
      <c r="H289">
        <v>2.9462534624638589E-2</v>
      </c>
      <c r="I289">
        <v>2.2009465609709196</v>
      </c>
      <c r="J289" t="s">
        <v>102</v>
      </c>
      <c r="K289">
        <v>13.581488044752525</v>
      </c>
      <c r="L289">
        <v>14.296815708754144</v>
      </c>
      <c r="M289">
        <v>5.9295891433898946</v>
      </c>
      <c r="N289">
        <v>4.7361984483944957</v>
      </c>
      <c r="O289" t="s">
        <v>260</v>
      </c>
      <c r="P289">
        <v>14.296815708754144</v>
      </c>
      <c r="Q289">
        <v>8.5867192540648478</v>
      </c>
      <c r="R289">
        <v>0</v>
      </c>
      <c r="S289">
        <v>8.3523185482260036</v>
      </c>
      <c r="T289">
        <v>0.79104477611940294</v>
      </c>
      <c r="U289">
        <v>0</v>
      </c>
      <c r="V289">
        <v>0.20895522388059701</v>
      </c>
    </row>
    <row r="290" spans="1:22" x14ac:dyDescent="0.25">
      <c r="A290">
        <v>2022</v>
      </c>
      <c r="B290" t="s">
        <v>176</v>
      </c>
      <c r="C290">
        <v>30</v>
      </c>
      <c r="D290">
        <v>1992</v>
      </c>
      <c r="E290" t="s">
        <v>177</v>
      </c>
      <c r="F290">
        <v>0.48652112246459317</v>
      </c>
      <c r="G290">
        <v>0.15613181899776007</v>
      </c>
      <c r="H290">
        <v>0.16131397178016818</v>
      </c>
      <c r="I290">
        <v>1.0472420226034538</v>
      </c>
      <c r="J290" t="s">
        <v>64</v>
      </c>
      <c r="K290">
        <v>16.004803540982429</v>
      </c>
      <c r="L290">
        <v>16.037455498183331</v>
      </c>
      <c r="M290">
        <v>7.664815785285735</v>
      </c>
      <c r="N290">
        <v>3.4011973816621555</v>
      </c>
      <c r="O290" t="s">
        <v>262</v>
      </c>
      <c r="P290">
        <v>16.037455498183331</v>
      </c>
      <c r="Q290">
        <v>8.5848518398900531</v>
      </c>
      <c r="R290">
        <v>7.2861917147023822</v>
      </c>
      <c r="S290">
        <v>8.2214789472671921</v>
      </c>
      <c r="T290">
        <v>0.69532710280373833</v>
      </c>
      <c r="U290">
        <v>0.27289719626168224</v>
      </c>
      <c r="V290">
        <v>3.1775700934579439E-2</v>
      </c>
    </row>
    <row r="291" spans="1:22" x14ac:dyDescent="0.25">
      <c r="A291">
        <v>2017</v>
      </c>
      <c r="B291" t="s">
        <v>58</v>
      </c>
      <c r="C291">
        <v>17</v>
      </c>
      <c r="D291">
        <v>2000</v>
      </c>
      <c r="E291" t="s">
        <v>50</v>
      </c>
      <c r="F291">
        <v>7.0824197258504959E-2</v>
      </c>
      <c r="G291">
        <v>4.183292922923032E-2</v>
      </c>
      <c r="H291">
        <v>7.1050663416525855E-2</v>
      </c>
      <c r="I291">
        <v>0.26011918373935622</v>
      </c>
      <c r="J291" t="s">
        <v>47</v>
      </c>
      <c r="K291">
        <v>14.157637490897983</v>
      </c>
      <c r="L291">
        <v>14.687346872718617</v>
      </c>
      <c r="M291">
        <v>6.7452363494843626</v>
      </c>
      <c r="N291">
        <v>2.8332133440562162</v>
      </c>
      <c r="O291" t="s">
        <v>260</v>
      </c>
      <c r="P291">
        <v>14.687346872718617</v>
      </c>
      <c r="Q291">
        <v>8.5848518398900531</v>
      </c>
      <c r="R291">
        <v>7.696212639346407</v>
      </c>
      <c r="S291">
        <v>8.0096953577429222</v>
      </c>
      <c r="T291">
        <v>0.56261682242990652</v>
      </c>
      <c r="U291">
        <v>0.41121495327102803</v>
      </c>
      <c r="V291">
        <v>2.6168224299065422E-2</v>
      </c>
    </row>
    <row r="292" spans="1:22" x14ac:dyDescent="0.25">
      <c r="A292">
        <v>2017</v>
      </c>
      <c r="B292" t="s">
        <v>188</v>
      </c>
      <c r="C292">
        <v>36</v>
      </c>
      <c r="D292">
        <v>1981</v>
      </c>
      <c r="E292" t="s">
        <v>50</v>
      </c>
      <c r="F292">
        <v>0.20373965464391539</v>
      </c>
      <c r="G292">
        <v>5.6472853946585855E-2</v>
      </c>
      <c r="H292">
        <v>9.5879213348079056E-2</v>
      </c>
      <c r="I292">
        <v>0.75212015939511601</v>
      </c>
      <c r="J292" t="s">
        <v>56</v>
      </c>
      <c r="K292">
        <v>16.850319303500058</v>
      </c>
      <c r="L292">
        <v>17.379648446914466</v>
      </c>
      <c r="M292">
        <v>8.7369710852541456</v>
      </c>
      <c r="N292">
        <v>3.5835189384561099</v>
      </c>
      <c r="O292" t="s">
        <v>262</v>
      </c>
      <c r="P292">
        <v>17.379648446914466</v>
      </c>
      <c r="Q292">
        <v>8.5792285823356895</v>
      </c>
      <c r="R292">
        <v>7.3132203870903014</v>
      </c>
      <c r="S292">
        <v>8.174702882469461</v>
      </c>
      <c r="T292">
        <v>0.66729323308270672</v>
      </c>
      <c r="U292">
        <v>0.28195488721804512</v>
      </c>
      <c r="V292">
        <v>5.0751879699248117E-2</v>
      </c>
    </row>
    <row r="293" spans="1:22" x14ac:dyDescent="0.25">
      <c r="A293">
        <v>2019</v>
      </c>
      <c r="B293" t="s">
        <v>174</v>
      </c>
      <c r="C293">
        <v>11</v>
      </c>
      <c r="D293">
        <v>2008</v>
      </c>
      <c r="E293" t="s">
        <v>50</v>
      </c>
      <c r="F293">
        <v>0.23240330495949296</v>
      </c>
      <c r="G293">
        <v>5.8111354705440071E-2</v>
      </c>
      <c r="H293">
        <v>0.34109234558456941</v>
      </c>
      <c r="I293">
        <v>2.4181360136103782</v>
      </c>
      <c r="J293" t="s">
        <v>84</v>
      </c>
      <c r="K293">
        <v>14.875493238741958</v>
      </c>
      <c r="L293">
        <v>16.64528540893772</v>
      </c>
      <c r="M293">
        <v>7.8308229951353159</v>
      </c>
      <c r="N293">
        <v>2.3978952727983707</v>
      </c>
      <c r="O293" t="s">
        <v>258</v>
      </c>
      <c r="P293">
        <v>16.64528540893772</v>
      </c>
      <c r="Q293">
        <v>8.5792285823356895</v>
      </c>
      <c r="R293">
        <v>7.2654297232539529</v>
      </c>
      <c r="S293">
        <v>8.1633713164599122</v>
      </c>
      <c r="T293">
        <v>0.65977443609022557</v>
      </c>
      <c r="U293">
        <v>0.26879699248120303</v>
      </c>
      <c r="V293">
        <v>7.1428571428571425E-2</v>
      </c>
    </row>
    <row r="294" spans="1:22" x14ac:dyDescent="0.25">
      <c r="A294">
        <v>2021</v>
      </c>
      <c r="B294" t="s">
        <v>174</v>
      </c>
      <c r="C294">
        <v>13</v>
      </c>
      <c r="D294">
        <v>2008</v>
      </c>
      <c r="E294" t="s">
        <v>50</v>
      </c>
      <c r="F294">
        <v>0.27624198717948717</v>
      </c>
      <c r="G294">
        <v>9.0042442050277505E-2</v>
      </c>
      <c r="H294">
        <v>0.43066833229231732</v>
      </c>
      <c r="I294">
        <v>1.3834134615384615</v>
      </c>
      <c r="J294" t="s">
        <v>84</v>
      </c>
      <c r="K294">
        <v>14.979286172538798</v>
      </c>
      <c r="L294">
        <v>16.544343298249014</v>
      </c>
      <c r="M294">
        <v>7.5903469456025654</v>
      </c>
      <c r="N294">
        <v>2.5649493574615367</v>
      </c>
      <c r="O294" t="s">
        <v>258</v>
      </c>
      <c r="P294">
        <v>16.544343298249014</v>
      </c>
      <c r="Q294">
        <v>8.5792285823356895</v>
      </c>
      <c r="R294">
        <v>6.9939329752231894</v>
      </c>
      <c r="S294">
        <v>8.2990371816130661</v>
      </c>
      <c r="T294">
        <v>0.75563909774436089</v>
      </c>
      <c r="U294">
        <v>0.20488721804511278</v>
      </c>
      <c r="V294">
        <v>3.9473684210526314E-2</v>
      </c>
    </row>
    <row r="295" spans="1:22" x14ac:dyDescent="0.25">
      <c r="A295">
        <v>2021</v>
      </c>
      <c r="B295" t="s">
        <v>204</v>
      </c>
      <c r="C295">
        <v>113</v>
      </c>
      <c r="D295">
        <v>1908</v>
      </c>
      <c r="E295" t="s">
        <v>50</v>
      </c>
      <c r="F295">
        <v>0.4094795694270123</v>
      </c>
      <c r="G295">
        <v>0.11477610272043776</v>
      </c>
      <c r="H295">
        <v>9.1517392374234174E-2</v>
      </c>
      <c r="I295">
        <v>1.0242882500532275</v>
      </c>
      <c r="J295" t="s">
        <v>47</v>
      </c>
      <c r="K295">
        <v>15.151494299608167</v>
      </c>
      <c r="L295">
        <v>14.925040036659219</v>
      </c>
      <c r="M295">
        <v>7.9662397765594672</v>
      </c>
      <c r="N295">
        <v>4.7273878187123408</v>
      </c>
      <c r="O295" t="s">
        <v>260</v>
      </c>
      <c r="P295">
        <v>14.925040036659219</v>
      </c>
      <c r="Q295">
        <v>8.5754620995402124</v>
      </c>
      <c r="R295">
        <v>7.4024515208182438</v>
      </c>
      <c r="S295">
        <v>8.1633713164599122</v>
      </c>
      <c r="T295">
        <v>0.66226415094339619</v>
      </c>
      <c r="U295">
        <v>0.30943396226415093</v>
      </c>
      <c r="V295">
        <v>2.8301886792452831E-2</v>
      </c>
    </row>
    <row r="296" spans="1:22" x14ac:dyDescent="0.25">
      <c r="A296">
        <v>2016</v>
      </c>
      <c r="B296" t="s">
        <v>188</v>
      </c>
      <c r="C296">
        <v>35</v>
      </c>
      <c r="D296">
        <v>1981</v>
      </c>
      <c r="E296" t="s">
        <v>50</v>
      </c>
      <c r="F296">
        <v>0.49562114823224135</v>
      </c>
      <c r="G296">
        <v>0.13096768663752464</v>
      </c>
      <c r="H296">
        <v>0.24247553557259985</v>
      </c>
      <c r="I296">
        <v>0.7675424370202184</v>
      </c>
      <c r="J296" t="s">
        <v>56</v>
      </c>
      <c r="K296">
        <v>16.754936995307169</v>
      </c>
      <c r="L296">
        <v>17.370887190474104</v>
      </c>
      <c r="M296">
        <v>8.4574431870104636</v>
      </c>
      <c r="N296">
        <v>3.5553480614894135</v>
      </c>
      <c r="O296" t="s">
        <v>262</v>
      </c>
      <c r="P296">
        <v>17.370887190474104</v>
      </c>
      <c r="Q296">
        <v>8.5735735248523444</v>
      </c>
      <c r="R296">
        <v>7.3132203870903014</v>
      </c>
      <c r="S296">
        <v>8.1690531499273433</v>
      </c>
      <c r="T296">
        <v>0.66729678638941403</v>
      </c>
      <c r="U296">
        <v>0.28355387523629488</v>
      </c>
      <c r="V296">
        <v>4.9149338374291113E-2</v>
      </c>
    </row>
    <row r="297" spans="1:22" x14ac:dyDescent="0.25">
      <c r="A297">
        <v>2018</v>
      </c>
      <c r="B297" t="s">
        <v>170</v>
      </c>
      <c r="C297">
        <v>119</v>
      </c>
      <c r="D297">
        <v>1899</v>
      </c>
      <c r="E297" t="s">
        <v>50</v>
      </c>
      <c r="F297">
        <v>0.26503822319338666</v>
      </c>
      <c r="G297">
        <v>0.15088898908681092</v>
      </c>
      <c r="H297">
        <v>0.2158086167218404</v>
      </c>
      <c r="I297">
        <v>0.2817265691604765</v>
      </c>
      <c r="J297" t="s">
        <v>56</v>
      </c>
      <c r="K297">
        <v>16.803091549905115</v>
      </c>
      <c r="L297">
        <v>17.160939136300996</v>
      </c>
      <c r="M297">
        <v>8.4314174143948328</v>
      </c>
      <c r="N297">
        <v>4.7791234931115296</v>
      </c>
      <c r="O297" t="s">
        <v>262</v>
      </c>
      <c r="P297">
        <v>17.160939136300996</v>
      </c>
      <c r="Q297">
        <v>8.5735735248523444</v>
      </c>
      <c r="R297">
        <v>7.6496926237115144</v>
      </c>
      <c r="S297">
        <v>8.0063675676502459</v>
      </c>
      <c r="T297">
        <v>0.56710775047258977</v>
      </c>
      <c r="U297">
        <v>0.39697542533081287</v>
      </c>
      <c r="V297">
        <v>3.5916824196597356E-2</v>
      </c>
    </row>
    <row r="298" spans="1:22" x14ac:dyDescent="0.25">
      <c r="A298">
        <v>2018</v>
      </c>
      <c r="B298" t="s">
        <v>190</v>
      </c>
      <c r="C298">
        <v>129</v>
      </c>
      <c r="D298">
        <v>1889</v>
      </c>
      <c r="E298" t="s">
        <v>50</v>
      </c>
      <c r="F298">
        <v>0.18539865513928913</v>
      </c>
      <c r="G298">
        <v>9.7294572340783064E-2</v>
      </c>
      <c r="H298">
        <v>0.1230605738575983</v>
      </c>
      <c r="I298">
        <v>0.35702849823887289</v>
      </c>
      <c r="J298" t="s">
        <v>102</v>
      </c>
      <c r="K298">
        <v>15.364136331001617</v>
      </c>
      <c r="L298">
        <v>15.599069830626989</v>
      </c>
      <c r="M298">
        <v>7.00033446027523</v>
      </c>
      <c r="N298">
        <v>4.8598124043616719</v>
      </c>
      <c r="O298" t="s">
        <v>260</v>
      </c>
      <c r="P298">
        <v>15.599069830626989</v>
      </c>
      <c r="Q298">
        <v>8.5716813767003064</v>
      </c>
      <c r="R298">
        <v>7.0900768357760917</v>
      </c>
      <c r="S298">
        <v>8.0583273065809582</v>
      </c>
      <c r="T298">
        <v>0.59848484848484851</v>
      </c>
      <c r="U298">
        <v>0.22727272727272727</v>
      </c>
      <c r="V298">
        <v>0.17424242424242425</v>
      </c>
    </row>
    <row r="299" spans="1:22" x14ac:dyDescent="0.25">
      <c r="A299">
        <v>2019</v>
      </c>
      <c r="B299" t="s">
        <v>97</v>
      </c>
      <c r="C299">
        <v>59</v>
      </c>
      <c r="D299">
        <v>1960</v>
      </c>
      <c r="E299" t="s">
        <v>50</v>
      </c>
      <c r="F299">
        <v>0.31993620242068255</v>
      </c>
      <c r="G299">
        <v>9.8697861458001218E-2</v>
      </c>
      <c r="H299">
        <v>7.1679654823762748E-2</v>
      </c>
      <c r="I299">
        <v>0.44781274138847665</v>
      </c>
      <c r="J299" t="s">
        <v>68</v>
      </c>
      <c r="K299">
        <v>15.009256041078755</v>
      </c>
      <c r="L299">
        <v>14.689399715104617</v>
      </c>
      <c r="M299">
        <v>7.44716835960004</v>
      </c>
      <c r="N299">
        <v>4.0775374439057197</v>
      </c>
      <c r="O299" t="s">
        <v>261</v>
      </c>
      <c r="P299">
        <v>14.689399715104617</v>
      </c>
      <c r="Q299">
        <v>8.5716813767003064</v>
      </c>
      <c r="R299">
        <v>6.7912214627261855</v>
      </c>
      <c r="S299">
        <v>7.9337968748154113</v>
      </c>
      <c r="T299">
        <v>0.52840909090909094</v>
      </c>
      <c r="U299">
        <v>0.16856060606060605</v>
      </c>
      <c r="V299">
        <v>0.30303030303030304</v>
      </c>
    </row>
    <row r="300" spans="1:22" x14ac:dyDescent="0.25">
      <c r="A300">
        <v>2018</v>
      </c>
      <c r="B300" t="s">
        <v>213</v>
      </c>
      <c r="C300">
        <v>49</v>
      </c>
      <c r="D300">
        <v>1969</v>
      </c>
      <c r="E300" t="s">
        <v>50</v>
      </c>
      <c r="F300">
        <v>-1.3203306846456377E-2</v>
      </c>
      <c r="G300">
        <v>-9.21085785362615E-3</v>
      </c>
      <c r="H300">
        <v>-2.3146891803608221E-2</v>
      </c>
      <c r="I300">
        <v>2.8665451251533605E-6</v>
      </c>
      <c r="J300" t="s">
        <v>129</v>
      </c>
      <c r="K300">
        <v>12.201009851187711</v>
      </c>
      <c r="L300">
        <v>13.122487369716964</v>
      </c>
      <c r="M300">
        <v>4.3040650932041702</v>
      </c>
      <c r="N300">
        <v>3.8918202981106265</v>
      </c>
      <c r="O300" t="s">
        <v>261</v>
      </c>
      <c r="P300">
        <v>13.122487369716964</v>
      </c>
      <c r="Q300">
        <v>8.5716813767003064</v>
      </c>
      <c r="R300">
        <v>6.8134445995108956</v>
      </c>
      <c r="S300">
        <v>7.7579062083517467</v>
      </c>
      <c r="T300">
        <v>0.44318181818181818</v>
      </c>
      <c r="U300">
        <v>0.17234848484848486</v>
      </c>
      <c r="V300">
        <v>0.38446969696969696</v>
      </c>
    </row>
    <row r="301" spans="1:22" x14ac:dyDescent="0.25">
      <c r="A301">
        <v>2019</v>
      </c>
      <c r="B301" t="s">
        <v>215</v>
      </c>
      <c r="C301">
        <v>373</v>
      </c>
      <c r="D301">
        <v>1646</v>
      </c>
      <c r="E301" t="s">
        <v>50</v>
      </c>
      <c r="F301">
        <v>2.306907413158245E-3</v>
      </c>
      <c r="G301">
        <v>2.3035758585250026E-4</v>
      </c>
      <c r="H301">
        <v>1.4409301758489017E-4</v>
      </c>
      <c r="I301">
        <v>0.42841932478594563</v>
      </c>
      <c r="J301" t="s">
        <v>47</v>
      </c>
      <c r="K301">
        <v>12.796295230058497</v>
      </c>
      <c r="L301">
        <v>12.327121453852316</v>
      </c>
      <c r="M301">
        <v>4.7184988712950942</v>
      </c>
      <c r="N301">
        <v>5.9215784196438159</v>
      </c>
      <c r="O301" t="s">
        <v>260</v>
      </c>
      <c r="P301">
        <v>12.327121453852316</v>
      </c>
      <c r="Q301">
        <v>8.567886305731756</v>
      </c>
      <c r="R301">
        <v>0</v>
      </c>
      <c r="S301">
        <v>8.5350331095445693</v>
      </c>
      <c r="T301">
        <v>0.96768060836501901</v>
      </c>
      <c r="U301">
        <v>0</v>
      </c>
      <c r="V301">
        <v>3.2319391634980987E-2</v>
      </c>
    </row>
    <row r="302" spans="1:22" x14ac:dyDescent="0.25">
      <c r="A302">
        <v>2016</v>
      </c>
      <c r="B302" t="s">
        <v>159</v>
      </c>
      <c r="C302">
        <v>11</v>
      </c>
      <c r="D302">
        <v>2005</v>
      </c>
      <c r="E302" t="s">
        <v>45</v>
      </c>
      <c r="F302">
        <v>0.15133876600698487</v>
      </c>
      <c r="G302">
        <v>2.5740308883706601E-2</v>
      </c>
      <c r="H302">
        <v>0.11177720986887672</v>
      </c>
      <c r="I302">
        <v>3.233734316388566E-5</v>
      </c>
      <c r="J302" t="s">
        <v>72</v>
      </c>
      <c r="K302">
        <v>10.642300975279205</v>
      </c>
      <c r="L302">
        <v>12.110750465653849</v>
      </c>
      <c r="M302">
        <v>4.6051701859880918</v>
      </c>
      <c r="N302">
        <v>2.3978952727983707</v>
      </c>
      <c r="O302" t="s">
        <v>259</v>
      </c>
      <c r="P302">
        <v>14.267800986660667</v>
      </c>
      <c r="Q302">
        <v>8.5665097313113705</v>
      </c>
      <c r="R302">
        <v>0</v>
      </c>
      <c r="S302">
        <v>8.0744899715012597</v>
      </c>
      <c r="T302">
        <v>0.61139028475711898</v>
      </c>
      <c r="U302">
        <v>0</v>
      </c>
      <c r="V302">
        <v>0.38860971524288113</v>
      </c>
    </row>
    <row r="303" spans="1:22" x14ac:dyDescent="0.25">
      <c r="A303">
        <v>2019</v>
      </c>
      <c r="B303" t="s">
        <v>217</v>
      </c>
      <c r="C303">
        <v>38</v>
      </c>
      <c r="D303">
        <v>1981</v>
      </c>
      <c r="E303" t="s">
        <v>50</v>
      </c>
      <c r="F303">
        <v>-2.2683430360325312E-2</v>
      </c>
      <c r="G303">
        <v>-1.3643797926976535E-2</v>
      </c>
      <c r="H303">
        <v>-0.19555109268804227</v>
      </c>
      <c r="I303">
        <v>0.62737389073073768</v>
      </c>
      <c r="J303" t="s">
        <v>47</v>
      </c>
      <c r="K303">
        <v>12.216824635167077</v>
      </c>
      <c r="L303">
        <v>14.87936127006888</v>
      </c>
      <c r="M303">
        <v>3.4657359027997265</v>
      </c>
      <c r="N303">
        <v>3.6375861597263857</v>
      </c>
      <c r="O303" t="s">
        <v>260</v>
      </c>
      <c r="P303">
        <v>14.87936127006888</v>
      </c>
      <c r="Q303">
        <v>8.5659833555856686</v>
      </c>
      <c r="R303">
        <v>0</v>
      </c>
      <c r="S303">
        <v>8.3802273363430793</v>
      </c>
      <c r="T303">
        <v>0.83047619047619048</v>
      </c>
      <c r="U303">
        <v>0</v>
      </c>
      <c r="V303">
        <v>0.16952380952380952</v>
      </c>
    </row>
    <row r="304" spans="1:22" x14ac:dyDescent="0.25">
      <c r="A304">
        <v>2016</v>
      </c>
      <c r="B304" t="s">
        <v>157</v>
      </c>
      <c r="C304">
        <v>10</v>
      </c>
      <c r="D304">
        <v>2006</v>
      </c>
      <c r="E304" t="s">
        <v>50</v>
      </c>
      <c r="F304">
        <v>0.16989806484272532</v>
      </c>
      <c r="G304">
        <v>5.366179464239642E-2</v>
      </c>
      <c r="H304">
        <v>4.6280991735537187E-2</v>
      </c>
      <c r="I304">
        <v>0.80052923445086177</v>
      </c>
      <c r="J304" t="s">
        <v>47</v>
      </c>
      <c r="K304">
        <v>14.282625644384128</v>
      </c>
      <c r="L304">
        <v>14.134655686376242</v>
      </c>
      <c r="M304">
        <v>6.6732979677676543</v>
      </c>
      <c r="N304">
        <v>2.3025850929940459</v>
      </c>
      <c r="O304" t="s">
        <v>260</v>
      </c>
      <c r="P304">
        <v>14.134655686376242</v>
      </c>
      <c r="Q304">
        <v>8.5621665570589691</v>
      </c>
      <c r="R304">
        <v>7.9444921639321588</v>
      </c>
      <c r="S304">
        <v>7.7007477945117984</v>
      </c>
      <c r="T304">
        <v>0.42256214149139582</v>
      </c>
      <c r="U304">
        <v>0.53919694072657742</v>
      </c>
      <c r="V304">
        <v>3.8240917782026769E-2</v>
      </c>
    </row>
    <row r="305" spans="1:22" x14ac:dyDescent="0.25">
      <c r="A305">
        <v>2017</v>
      </c>
      <c r="B305" t="s">
        <v>219</v>
      </c>
      <c r="C305">
        <v>15</v>
      </c>
      <c r="D305">
        <v>2002</v>
      </c>
      <c r="E305" t="s">
        <v>45</v>
      </c>
      <c r="F305">
        <v>-0.4753128473591739</v>
      </c>
      <c r="G305">
        <v>-0.12681041574989954</v>
      </c>
      <c r="H305">
        <v>-0.37905693288724945</v>
      </c>
      <c r="I305">
        <v>1.0860195776112447</v>
      </c>
      <c r="J305" t="s">
        <v>72</v>
      </c>
      <c r="K305">
        <v>10.462274425587943</v>
      </c>
      <c r="L305">
        <v>11.557267656320963</v>
      </c>
      <c r="M305">
        <v>4.8121843553724171</v>
      </c>
      <c r="N305">
        <v>2.7080502011022101</v>
      </c>
      <c r="O305" t="s">
        <v>259</v>
      </c>
      <c r="P305">
        <v>13.666401486478291</v>
      </c>
      <c r="Q305">
        <v>8.5589677177340047</v>
      </c>
      <c r="R305">
        <v>6.4055457630561774</v>
      </c>
      <c r="S305">
        <v>8.3432591449073126</v>
      </c>
      <c r="T305">
        <v>0.80597014925373134</v>
      </c>
      <c r="U305">
        <v>0.11608623548922056</v>
      </c>
      <c r="V305">
        <v>7.7943615257048099E-2</v>
      </c>
    </row>
    <row r="306" spans="1:22" x14ac:dyDescent="0.25">
      <c r="A306">
        <v>2021</v>
      </c>
      <c r="B306" t="s">
        <v>137</v>
      </c>
      <c r="C306">
        <v>14</v>
      </c>
      <c r="D306">
        <v>2007</v>
      </c>
      <c r="E306" t="s">
        <v>50</v>
      </c>
      <c r="F306">
        <v>0.14261057173678532</v>
      </c>
      <c r="G306">
        <v>4.0024220405691792E-2</v>
      </c>
      <c r="H306">
        <v>0.43515470704410797</v>
      </c>
      <c r="I306">
        <v>2.0267529665587918</v>
      </c>
      <c r="J306" t="s">
        <v>139</v>
      </c>
      <c r="K306">
        <v>14.926709962137855</v>
      </c>
      <c r="L306">
        <v>17.312926797366973</v>
      </c>
      <c r="M306">
        <v>6.4329400927391793</v>
      </c>
      <c r="N306">
        <v>2.6390573296152584</v>
      </c>
      <c r="O306" t="s">
        <v>260</v>
      </c>
      <c r="P306">
        <v>17.312926797366973</v>
      </c>
      <c r="Q306">
        <v>8.5544889761599343</v>
      </c>
      <c r="R306">
        <v>7.2584121505953068</v>
      </c>
      <c r="S306">
        <v>8.1775158238460754</v>
      </c>
      <c r="T306">
        <v>0.68593448940269752</v>
      </c>
      <c r="U306">
        <v>0.27360308285163776</v>
      </c>
      <c r="V306">
        <v>4.046242774566474E-2</v>
      </c>
    </row>
    <row r="307" spans="1:22" x14ac:dyDescent="0.25">
      <c r="A307">
        <v>2021</v>
      </c>
      <c r="B307" t="s">
        <v>209</v>
      </c>
      <c r="C307">
        <v>13</v>
      </c>
      <c r="D307">
        <v>2008</v>
      </c>
      <c r="E307" t="s">
        <v>50</v>
      </c>
      <c r="F307">
        <v>6.9069129489329292E-2</v>
      </c>
      <c r="G307">
        <v>4.0301455343204513E-2</v>
      </c>
      <c r="H307">
        <v>7.5147069328239391E-2</v>
      </c>
      <c r="I307">
        <v>0.23603053572534788</v>
      </c>
      <c r="J307" t="s">
        <v>110</v>
      </c>
      <c r="K307">
        <v>15.06019296649491</v>
      </c>
      <c r="L307">
        <v>15.683252503270056</v>
      </c>
      <c r="M307">
        <v>7.1762545320171442</v>
      </c>
      <c r="N307">
        <v>2.5649493574615367</v>
      </c>
      <c r="O307" t="s">
        <v>258</v>
      </c>
      <c r="P307">
        <v>15.683252503270056</v>
      </c>
      <c r="Q307">
        <v>8.5486918584756086</v>
      </c>
      <c r="R307">
        <v>6.1092475827643655</v>
      </c>
      <c r="S307">
        <v>8.0677761957788903</v>
      </c>
      <c r="T307">
        <v>0.61821705426356588</v>
      </c>
      <c r="U307">
        <v>8.7209302325581398E-2</v>
      </c>
      <c r="V307">
        <v>0.29457364341085274</v>
      </c>
    </row>
    <row r="308" spans="1:22" x14ac:dyDescent="0.25">
      <c r="A308">
        <v>2019</v>
      </c>
      <c r="B308" t="s">
        <v>200</v>
      </c>
      <c r="C308">
        <v>83</v>
      </c>
      <c r="D308">
        <v>1936</v>
      </c>
      <c r="E308" t="s">
        <v>50</v>
      </c>
      <c r="F308">
        <v>0.17035732259687972</v>
      </c>
      <c r="G308">
        <v>3.1770613355859026E-2</v>
      </c>
      <c r="H308">
        <v>1.8512948125461455E-2</v>
      </c>
      <c r="I308">
        <v>0.92778057372924005</v>
      </c>
      <c r="J308" t="s">
        <v>47</v>
      </c>
      <c r="K308">
        <v>17.414711444933531</v>
      </c>
      <c r="L308">
        <v>16.874640076648056</v>
      </c>
      <c r="M308">
        <v>9.0250945436649808</v>
      </c>
      <c r="N308">
        <v>4.4188406077965983</v>
      </c>
      <c r="O308" t="s">
        <v>260</v>
      </c>
      <c r="P308">
        <v>16.874640076648056</v>
      </c>
      <c r="Q308">
        <v>8.5486918584756086</v>
      </c>
      <c r="R308">
        <v>6.8023947633243109</v>
      </c>
      <c r="S308">
        <v>8.2789360022919798</v>
      </c>
      <c r="T308">
        <v>0.76356589147286824</v>
      </c>
      <c r="U308">
        <v>0.1744186046511628</v>
      </c>
      <c r="V308">
        <v>6.2015503875968991E-2</v>
      </c>
    </row>
    <row r="309" spans="1:22" x14ac:dyDescent="0.25">
      <c r="A309">
        <v>2020</v>
      </c>
      <c r="B309" t="s">
        <v>151</v>
      </c>
      <c r="C309">
        <v>37</v>
      </c>
      <c r="D309">
        <v>1983</v>
      </c>
      <c r="E309" t="s">
        <v>45</v>
      </c>
      <c r="F309">
        <v>0.1135798972401936</v>
      </c>
      <c r="G309">
        <v>8.862690814906149E-2</v>
      </c>
      <c r="H309">
        <v>0.11281609606704557</v>
      </c>
      <c r="I309">
        <v>5.2184888146845153E-2</v>
      </c>
      <c r="J309" t="s">
        <v>68</v>
      </c>
      <c r="K309">
        <v>12.912178005066922</v>
      </c>
      <c r="L309">
        <v>13.153501514364255</v>
      </c>
      <c r="M309">
        <v>6.8855096700348177</v>
      </c>
      <c r="N309">
        <v>3.6109179126442243</v>
      </c>
      <c r="O309" t="s">
        <v>261</v>
      </c>
      <c r="P309">
        <v>15.297969739261163</v>
      </c>
      <c r="Q309">
        <v>8.5449369104973272</v>
      </c>
      <c r="R309">
        <v>7.3184132806494935</v>
      </c>
      <c r="S309">
        <v>8.1531006334447671</v>
      </c>
      <c r="T309">
        <v>0.67581475128644941</v>
      </c>
      <c r="U309">
        <v>0.29331046312178383</v>
      </c>
      <c r="V309">
        <v>3.0874785591766721E-2</v>
      </c>
    </row>
    <row r="310" spans="1:22" x14ac:dyDescent="0.25">
      <c r="A310">
        <v>2018</v>
      </c>
      <c r="B310" t="s">
        <v>172</v>
      </c>
      <c r="C310">
        <v>34</v>
      </c>
      <c r="D310">
        <v>1984</v>
      </c>
      <c r="E310" t="s">
        <v>50</v>
      </c>
      <c r="F310">
        <v>9.3012621863483066E-2</v>
      </c>
      <c r="G310">
        <v>3.9810837891136056E-2</v>
      </c>
      <c r="H310">
        <v>4.2117961350232429E-2</v>
      </c>
      <c r="I310">
        <v>0.48708116611207342</v>
      </c>
      <c r="J310" t="s">
        <v>68</v>
      </c>
      <c r="K310">
        <v>13.697455360275164</v>
      </c>
      <c r="L310">
        <v>13.753790461334352</v>
      </c>
      <c r="M310">
        <v>5.9532433342877846</v>
      </c>
      <c r="N310">
        <v>3.5263605246161616</v>
      </c>
      <c r="O310" t="s">
        <v>261</v>
      </c>
      <c r="P310">
        <v>13.753790461334352</v>
      </c>
      <c r="Q310">
        <v>8.5409097180335536</v>
      </c>
      <c r="R310">
        <v>6.3969296552161463</v>
      </c>
      <c r="S310">
        <v>8.3428398042714598</v>
      </c>
      <c r="T310">
        <v>0.8203125</v>
      </c>
      <c r="U310">
        <v>0.1171875</v>
      </c>
      <c r="V310">
        <v>6.25E-2</v>
      </c>
    </row>
    <row r="311" spans="1:22" x14ac:dyDescent="0.25">
      <c r="A311">
        <v>2019</v>
      </c>
      <c r="B311" t="s">
        <v>151</v>
      </c>
      <c r="C311">
        <v>36</v>
      </c>
      <c r="D311">
        <v>1983</v>
      </c>
      <c r="E311" t="s">
        <v>45</v>
      </c>
      <c r="F311">
        <v>3.9934540599900946E-2</v>
      </c>
      <c r="G311">
        <v>2.9127494432386082E-2</v>
      </c>
      <c r="H311">
        <v>3.2153816813745038E-2</v>
      </c>
      <c r="I311">
        <v>8.5639844103270815E-2</v>
      </c>
      <c r="J311" t="s">
        <v>68</v>
      </c>
      <c r="K311">
        <v>12.572086347210742</v>
      </c>
      <c r="L311">
        <v>12.670934955816724</v>
      </c>
      <c r="M311">
        <v>6.642486801367256</v>
      </c>
      <c r="N311">
        <v>3.5835189384561099</v>
      </c>
      <c r="O311" t="s">
        <v>261</v>
      </c>
      <c r="P311">
        <v>14.847684679963558</v>
      </c>
      <c r="Q311">
        <v>8.537324333373018</v>
      </c>
      <c r="R311">
        <v>7.1595117873090359</v>
      </c>
      <c r="S311">
        <v>8.2049323472273024</v>
      </c>
      <c r="T311">
        <v>0.71720613287904589</v>
      </c>
      <c r="U311">
        <v>0.25212947189097101</v>
      </c>
      <c r="V311">
        <v>3.0664395229982964E-2</v>
      </c>
    </row>
    <row r="312" spans="1:22" x14ac:dyDescent="0.25">
      <c r="A312">
        <v>2017</v>
      </c>
      <c r="B312" t="s">
        <v>62</v>
      </c>
      <c r="C312">
        <v>22</v>
      </c>
      <c r="D312">
        <v>1995</v>
      </c>
      <c r="E312" t="s">
        <v>50</v>
      </c>
      <c r="F312">
        <v>0.31146157477432346</v>
      </c>
      <c r="G312">
        <v>8.5404219358455269E-2</v>
      </c>
      <c r="H312">
        <v>9.947320988744518E-2</v>
      </c>
      <c r="I312">
        <v>1.6556758735633292</v>
      </c>
      <c r="J312" t="s">
        <v>64</v>
      </c>
      <c r="K312">
        <v>14.99418432336055</v>
      </c>
      <c r="L312">
        <v>15.146677177327447</v>
      </c>
      <c r="M312">
        <v>7.6615270813585168</v>
      </c>
      <c r="N312">
        <v>3.0910424533583161</v>
      </c>
      <c r="O312" t="s">
        <v>262</v>
      </c>
      <c r="P312">
        <v>15.146677177327447</v>
      </c>
      <c r="Q312">
        <v>8.536995818712418</v>
      </c>
      <c r="R312">
        <v>7.3777589082278725</v>
      </c>
      <c r="S312">
        <v>8.1519098729409052</v>
      </c>
      <c r="T312">
        <v>0.68039215686274512</v>
      </c>
      <c r="U312">
        <v>0.31372549019607843</v>
      </c>
      <c r="V312">
        <v>5.8823529411764705E-3</v>
      </c>
    </row>
    <row r="313" spans="1:22" x14ac:dyDescent="0.25">
      <c r="A313">
        <v>2019</v>
      </c>
      <c r="B313" t="s">
        <v>176</v>
      </c>
      <c r="C313">
        <v>27</v>
      </c>
      <c r="D313">
        <v>1992</v>
      </c>
      <c r="E313" t="s">
        <v>177</v>
      </c>
      <c r="F313">
        <v>0.29252782033197328</v>
      </c>
      <c r="G313">
        <v>7.9087423573897711E-2</v>
      </c>
      <c r="H313">
        <v>9.3986114768316045E-2</v>
      </c>
      <c r="I313">
        <v>1.0204275306263808</v>
      </c>
      <c r="J313" t="s">
        <v>64</v>
      </c>
      <c r="K313">
        <v>15.632943784319206</v>
      </c>
      <c r="L313">
        <v>15.805536972323718</v>
      </c>
      <c r="M313">
        <v>7.5032896306750816</v>
      </c>
      <c r="N313">
        <v>3.2958368660043291</v>
      </c>
      <c r="O313" t="s">
        <v>262</v>
      </c>
      <c r="P313">
        <v>15.805536972323718</v>
      </c>
      <c r="Q313">
        <v>8.5350331095445693</v>
      </c>
      <c r="R313">
        <v>6.4297194780391376</v>
      </c>
      <c r="S313">
        <v>8.3260326859550791</v>
      </c>
      <c r="T313">
        <v>0.81139489194499015</v>
      </c>
      <c r="U313">
        <v>0.12180746561886051</v>
      </c>
      <c r="V313">
        <v>6.6797642436149315E-2</v>
      </c>
    </row>
    <row r="314" spans="1:22" x14ac:dyDescent="0.25">
      <c r="A314">
        <v>2020</v>
      </c>
      <c r="B314" t="s">
        <v>176</v>
      </c>
      <c r="C314">
        <v>28</v>
      </c>
      <c r="D314">
        <v>1992</v>
      </c>
      <c r="E314" t="s">
        <v>177</v>
      </c>
      <c r="F314">
        <v>0.52655257841496772</v>
      </c>
      <c r="G314">
        <v>0.1601462828790583</v>
      </c>
      <c r="H314">
        <v>0.14700861104111185</v>
      </c>
      <c r="I314">
        <v>1.2855225496113132</v>
      </c>
      <c r="J314" t="s">
        <v>64</v>
      </c>
      <c r="K314">
        <v>15.885994348520658</v>
      </c>
      <c r="L314">
        <v>15.80039784655518</v>
      </c>
      <c r="M314">
        <v>7.5968944381445436</v>
      </c>
      <c r="N314">
        <v>3.3322045101752038</v>
      </c>
      <c r="O314" t="s">
        <v>262</v>
      </c>
      <c r="P314">
        <v>15.80039784655518</v>
      </c>
      <c r="Q314">
        <v>8.5350331095445693</v>
      </c>
      <c r="R314">
        <v>6.4297194780391376</v>
      </c>
      <c r="S314">
        <v>8.3260326859550791</v>
      </c>
      <c r="T314">
        <v>0.81139489194499015</v>
      </c>
      <c r="U314">
        <v>0.12180746561886051</v>
      </c>
      <c r="V314">
        <v>6.6797642436149315E-2</v>
      </c>
    </row>
    <row r="315" spans="1:22" x14ac:dyDescent="0.25">
      <c r="A315">
        <v>2016</v>
      </c>
      <c r="B315" t="s">
        <v>161</v>
      </c>
      <c r="C315">
        <v>175</v>
      </c>
      <c r="D315">
        <v>1841</v>
      </c>
      <c r="E315" t="s">
        <v>50</v>
      </c>
      <c r="F315">
        <v>-0.15197132616487455</v>
      </c>
      <c r="G315">
        <v>-6.5935774823108625E-2</v>
      </c>
      <c r="H315">
        <v>-0.16498054474708171</v>
      </c>
      <c r="I315">
        <v>0.26774193548387099</v>
      </c>
      <c r="J315" t="s">
        <v>72</v>
      </c>
      <c r="K315">
        <v>15.452563637431348</v>
      </c>
      <c r="L315">
        <v>16.369710034248225</v>
      </c>
      <c r="M315">
        <v>7.8640356590724503</v>
      </c>
      <c r="N315">
        <v>5.1647859739235145</v>
      </c>
      <c r="O315" t="s">
        <v>259</v>
      </c>
      <c r="P315">
        <v>16.369710034248225</v>
      </c>
      <c r="Q315">
        <v>8.533066540572527</v>
      </c>
      <c r="R315">
        <v>6.8134445995108956</v>
      </c>
      <c r="S315">
        <v>8.3089382525957785</v>
      </c>
      <c r="T315">
        <v>0.79921259842519687</v>
      </c>
      <c r="U315">
        <v>0.17913385826771652</v>
      </c>
      <c r="V315">
        <v>2.1653543307086614E-2</v>
      </c>
    </row>
    <row r="316" spans="1:22" x14ac:dyDescent="0.25">
      <c r="A316">
        <v>2021</v>
      </c>
      <c r="B316" t="s">
        <v>172</v>
      </c>
      <c r="C316">
        <v>37</v>
      </c>
      <c r="D316">
        <v>1984</v>
      </c>
      <c r="E316" t="s">
        <v>50</v>
      </c>
      <c r="F316">
        <v>0.10678408233092278</v>
      </c>
      <c r="G316">
        <v>5.0448159617626734E-2</v>
      </c>
      <c r="H316">
        <v>5.5595412648819731E-2</v>
      </c>
      <c r="I316">
        <v>0.57216239274244329</v>
      </c>
      <c r="J316" t="s">
        <v>68</v>
      </c>
      <c r="K316">
        <v>13.664707435476178</v>
      </c>
      <c r="L316">
        <v>13.761861860211923</v>
      </c>
      <c r="M316">
        <v>5.855071922202427</v>
      </c>
      <c r="N316">
        <v>3.6109179126442243</v>
      </c>
      <c r="O316" t="s">
        <v>261</v>
      </c>
      <c r="P316">
        <v>13.761861860211923</v>
      </c>
      <c r="Q316">
        <v>8.5291217622815108</v>
      </c>
      <c r="R316">
        <v>7.3395376954076745</v>
      </c>
      <c r="S316">
        <v>8.1403155401599854</v>
      </c>
      <c r="T316">
        <v>0.67786561264822132</v>
      </c>
      <c r="U316">
        <v>0.30434782608695654</v>
      </c>
      <c r="V316">
        <v>1.7786561264822136E-2</v>
      </c>
    </row>
    <row r="317" spans="1:22" x14ac:dyDescent="0.25">
      <c r="A317">
        <v>2020</v>
      </c>
      <c r="B317" t="s">
        <v>190</v>
      </c>
      <c r="C317">
        <v>131</v>
      </c>
      <c r="D317">
        <v>1889</v>
      </c>
      <c r="E317" t="s">
        <v>50</v>
      </c>
      <c r="F317">
        <v>0.18675027262813523</v>
      </c>
      <c r="G317">
        <v>9.7815222047693842E-2</v>
      </c>
      <c r="H317">
        <v>0.13105031566864359</v>
      </c>
      <c r="I317">
        <v>0.37649945474372953</v>
      </c>
      <c r="J317" t="s">
        <v>102</v>
      </c>
      <c r="K317">
        <v>15.469348057695059</v>
      </c>
      <c r="L317">
        <v>15.761849186637654</v>
      </c>
      <c r="M317">
        <v>6.9948499858330706</v>
      </c>
      <c r="N317">
        <v>4.8751973232011512</v>
      </c>
      <c r="O317" t="s">
        <v>260</v>
      </c>
      <c r="P317">
        <v>15.761849186637654</v>
      </c>
      <c r="Q317">
        <v>8.5271435222694052</v>
      </c>
      <c r="R317">
        <v>6.0637852086876078</v>
      </c>
      <c r="S317">
        <v>8.1914630513269273</v>
      </c>
      <c r="T317">
        <v>0.71485148514851482</v>
      </c>
      <c r="U317">
        <v>8.5148514851485155E-2</v>
      </c>
      <c r="V317">
        <v>0.2</v>
      </c>
    </row>
    <row r="318" spans="1:22" x14ac:dyDescent="0.25">
      <c r="A318">
        <v>2017</v>
      </c>
      <c r="B318" t="s">
        <v>141</v>
      </c>
      <c r="C318">
        <v>26</v>
      </c>
      <c r="D318">
        <v>1991</v>
      </c>
      <c r="E318" t="s">
        <v>50</v>
      </c>
      <c r="F318">
        <v>0.3477152354618876</v>
      </c>
      <c r="G318">
        <v>0.20390312856493684</v>
      </c>
      <c r="H318">
        <v>0.24505729745249205</v>
      </c>
      <c r="I318">
        <v>0.15250527733359331</v>
      </c>
      <c r="J318" t="s">
        <v>56</v>
      </c>
      <c r="K318">
        <v>16.190923346765061</v>
      </c>
      <c r="L318">
        <v>16.374770376033446</v>
      </c>
      <c r="M318">
        <v>7.0859014643656106</v>
      </c>
      <c r="N318">
        <v>3.2580965380214821</v>
      </c>
      <c r="O318" t="s">
        <v>262</v>
      </c>
      <c r="P318">
        <v>16.374770376033446</v>
      </c>
      <c r="Q318">
        <v>8.5251613610654147</v>
      </c>
      <c r="R318">
        <v>0</v>
      </c>
      <c r="S318">
        <v>8.0833286087863758</v>
      </c>
      <c r="T318">
        <v>0.6428571428571429</v>
      </c>
      <c r="U318">
        <v>0</v>
      </c>
      <c r="V318">
        <v>0.35714285714285715</v>
      </c>
    </row>
    <row r="319" spans="1:22" x14ac:dyDescent="0.25">
      <c r="A319">
        <v>2022</v>
      </c>
      <c r="B319" t="s">
        <v>221</v>
      </c>
      <c r="C319">
        <v>20</v>
      </c>
      <c r="D319">
        <v>2002</v>
      </c>
      <c r="E319" t="s">
        <v>50</v>
      </c>
      <c r="F319">
        <v>0.21192542437535763</v>
      </c>
      <c r="G319">
        <v>0.11611350882509693</v>
      </c>
      <c r="H319">
        <v>0.11630706425739595</v>
      </c>
      <c r="I319">
        <v>0.206127217242037</v>
      </c>
      <c r="J319" t="s">
        <v>129</v>
      </c>
      <c r="K319">
        <v>12.853529228297893</v>
      </c>
      <c r="L319">
        <v>12.855194790640134</v>
      </c>
      <c r="M319">
        <v>3.5263605246161616</v>
      </c>
      <c r="N319">
        <v>2.9957322735539909</v>
      </c>
      <c r="O319" t="s">
        <v>261</v>
      </c>
      <c r="P319">
        <v>12.855194790640134</v>
      </c>
      <c r="Q319">
        <v>8.5151911887455647</v>
      </c>
      <c r="R319">
        <v>7.4899708988348008</v>
      </c>
      <c r="S319">
        <v>7.8160138391590275</v>
      </c>
      <c r="T319">
        <v>0.4969939879759519</v>
      </c>
      <c r="U319">
        <v>0.3587174348697395</v>
      </c>
      <c r="V319">
        <v>0.14428857715430862</v>
      </c>
    </row>
    <row r="320" spans="1:22" x14ac:dyDescent="0.25">
      <c r="A320">
        <v>2018</v>
      </c>
      <c r="B320" t="s">
        <v>223</v>
      </c>
      <c r="C320">
        <v>23</v>
      </c>
      <c r="D320">
        <v>1995</v>
      </c>
      <c r="E320" t="s">
        <v>50</v>
      </c>
      <c r="F320">
        <v>0.90247244061294618</v>
      </c>
      <c r="G320">
        <v>0.21971796292875179</v>
      </c>
      <c r="H320">
        <v>8.058375037406626E-2</v>
      </c>
      <c r="I320">
        <v>9.9930442847206119E-2</v>
      </c>
      <c r="J320" t="s">
        <v>68</v>
      </c>
      <c r="K320">
        <v>13.183125401545338</v>
      </c>
      <c r="L320">
        <v>12.180077685253089</v>
      </c>
      <c r="M320">
        <v>6.1862086239004936</v>
      </c>
      <c r="N320">
        <v>3.1354942159291497</v>
      </c>
      <c r="O320" t="s">
        <v>261</v>
      </c>
      <c r="P320">
        <v>12.180077685253089</v>
      </c>
      <c r="Q320">
        <v>8.5131851700186978</v>
      </c>
      <c r="R320">
        <v>7.9083871592900428</v>
      </c>
      <c r="S320">
        <v>7.6778635006782103</v>
      </c>
      <c r="T320">
        <v>0.43373493975903615</v>
      </c>
      <c r="U320">
        <v>0.54618473895582331</v>
      </c>
      <c r="V320">
        <v>2.0080321285140562E-2</v>
      </c>
    </row>
    <row r="321" spans="1:22" x14ac:dyDescent="0.25">
      <c r="A321">
        <v>2021</v>
      </c>
      <c r="B321" t="s">
        <v>151</v>
      </c>
      <c r="C321">
        <v>38</v>
      </c>
      <c r="D321">
        <v>1983</v>
      </c>
      <c r="E321" t="s">
        <v>45</v>
      </c>
      <c r="F321">
        <v>0.18969727787974486</v>
      </c>
      <c r="G321">
        <v>0.1456409586188061</v>
      </c>
      <c r="H321">
        <v>0.14237021070286704</v>
      </c>
      <c r="I321">
        <v>3.1167000211693791E-2</v>
      </c>
      <c r="J321" t="s">
        <v>68</v>
      </c>
      <c r="K321">
        <v>13.322079435527037</v>
      </c>
      <c r="L321">
        <v>13.299365812720684</v>
      </c>
      <c r="M321">
        <v>7.0440328972746853</v>
      </c>
      <c r="N321">
        <v>3.6375861597263857</v>
      </c>
      <c r="O321" t="s">
        <v>261</v>
      </c>
      <c r="P321">
        <v>15.478234049716683</v>
      </c>
      <c r="Q321">
        <v>8.5126554112474011</v>
      </c>
      <c r="R321">
        <v>7.1878933418161548</v>
      </c>
      <c r="S321">
        <v>8.1654915742464347</v>
      </c>
      <c r="T321">
        <v>0.70668953687821601</v>
      </c>
      <c r="U321">
        <v>0.26586620926243565</v>
      </c>
      <c r="V321">
        <v>2.7444253859348199E-2</v>
      </c>
    </row>
    <row r="322" spans="1:22" x14ac:dyDescent="0.25">
      <c r="A322">
        <v>2018</v>
      </c>
      <c r="B322" t="s">
        <v>200</v>
      </c>
      <c r="C322">
        <v>82</v>
      </c>
      <c r="D322">
        <v>1936</v>
      </c>
      <c r="E322" t="s">
        <v>50</v>
      </c>
      <c r="F322">
        <v>0.10535624052551794</v>
      </c>
      <c r="G322">
        <v>2.2139633660737987E-2</v>
      </c>
      <c r="H322">
        <v>1.1691479518883002E-2</v>
      </c>
      <c r="I322">
        <v>0.46690247599797879</v>
      </c>
      <c r="J322" t="s">
        <v>47</v>
      </c>
      <c r="K322">
        <v>17.389736449508792</v>
      </c>
      <c r="L322">
        <v>16.751227399108277</v>
      </c>
      <c r="M322">
        <v>9.0471153108732167</v>
      </c>
      <c r="N322">
        <v>4.4067192472642533</v>
      </c>
      <c r="O322" t="s">
        <v>260</v>
      </c>
      <c r="P322">
        <v>16.751227399108277</v>
      </c>
      <c r="Q322">
        <v>8.5111751190906748</v>
      </c>
      <c r="R322">
        <v>6.7452363494843626</v>
      </c>
      <c r="S322">
        <v>8.261009786023827</v>
      </c>
      <c r="T322">
        <v>0.77867203219315895</v>
      </c>
      <c r="U322">
        <v>0.17102615694164991</v>
      </c>
      <c r="V322">
        <v>5.030181086519115E-2</v>
      </c>
    </row>
    <row r="323" spans="1:22" x14ac:dyDescent="0.25">
      <c r="A323">
        <v>2022</v>
      </c>
      <c r="B323" t="s">
        <v>209</v>
      </c>
      <c r="C323">
        <v>14</v>
      </c>
      <c r="D323">
        <v>2008</v>
      </c>
      <c r="E323" t="s">
        <v>50</v>
      </c>
      <c r="F323">
        <v>2.3238761978093537E-2</v>
      </c>
      <c r="G323">
        <v>1.3457439788848564E-2</v>
      </c>
      <c r="H323">
        <v>2.3952807868408858E-2</v>
      </c>
      <c r="I323">
        <v>0.24260077921167844</v>
      </c>
      <c r="J323" t="s">
        <v>110</v>
      </c>
      <c r="K323">
        <v>15.040996878122749</v>
      </c>
      <c r="L323">
        <v>15.617550336599885</v>
      </c>
      <c r="M323">
        <v>7.1944368511003347</v>
      </c>
      <c r="N323">
        <v>2.6390573296152584</v>
      </c>
      <c r="O323" t="s">
        <v>258</v>
      </c>
      <c r="P323">
        <v>15.617550336599885</v>
      </c>
      <c r="Q323">
        <v>8.5071428555627353</v>
      </c>
      <c r="R323">
        <v>6.1527326947041043</v>
      </c>
      <c r="S323">
        <v>8.237479288613633</v>
      </c>
      <c r="T323">
        <v>0.76363636363636367</v>
      </c>
      <c r="U323">
        <v>9.494949494949495E-2</v>
      </c>
      <c r="V323">
        <v>0.14141414141414141</v>
      </c>
    </row>
    <row r="324" spans="1:22" x14ac:dyDescent="0.25">
      <c r="A324">
        <v>2016</v>
      </c>
      <c r="B324" t="s">
        <v>97</v>
      </c>
      <c r="C324">
        <v>56</v>
      </c>
      <c r="D324">
        <v>1960</v>
      </c>
      <c r="E324" t="s">
        <v>50</v>
      </c>
      <c r="F324">
        <v>0.20616485322307324</v>
      </c>
      <c r="G324">
        <v>8.9109057246647264E-2</v>
      </c>
      <c r="H324">
        <v>5.7603890299144617E-2</v>
      </c>
      <c r="I324">
        <v>0.10509935892503237</v>
      </c>
      <c r="J324" t="s">
        <v>68</v>
      </c>
      <c r="K324">
        <v>14.554109479211109</v>
      </c>
      <c r="L324">
        <v>14.117838602637597</v>
      </c>
      <c r="M324">
        <v>7.2276624987286544</v>
      </c>
      <c r="N324">
        <v>4.0253516907351496</v>
      </c>
      <c r="O324" t="s">
        <v>261</v>
      </c>
      <c r="P324">
        <v>14.117838602637597</v>
      </c>
      <c r="Q324">
        <v>8.4990292207885663</v>
      </c>
      <c r="R324">
        <v>6.7214257007906433</v>
      </c>
      <c r="S324">
        <v>7.8240460108562919</v>
      </c>
      <c r="T324">
        <v>0.50916496945010181</v>
      </c>
      <c r="U324">
        <v>0.1690427698574338</v>
      </c>
      <c r="V324">
        <v>0.32179226069246436</v>
      </c>
    </row>
    <row r="325" spans="1:22" x14ac:dyDescent="0.25">
      <c r="A325">
        <v>2020</v>
      </c>
      <c r="B325" t="s">
        <v>209</v>
      </c>
      <c r="C325">
        <v>12</v>
      </c>
      <c r="D325">
        <v>2008</v>
      </c>
      <c r="E325" t="s">
        <v>50</v>
      </c>
      <c r="F325">
        <v>4.6700921060634511E-2</v>
      </c>
      <c r="G325">
        <v>2.4705818370615605E-2</v>
      </c>
      <c r="H325">
        <v>4.3703216554263694E-2</v>
      </c>
      <c r="I325">
        <v>0.30124705474797103</v>
      </c>
      <c r="J325" t="s">
        <v>110</v>
      </c>
      <c r="K325">
        <v>14.988832590066396</v>
      </c>
      <c r="L325">
        <v>15.559215517362876</v>
      </c>
      <c r="M325">
        <v>7.0166096838942194</v>
      </c>
      <c r="N325">
        <v>2.4849066497880004</v>
      </c>
      <c r="O325" t="s">
        <v>258</v>
      </c>
      <c r="P325">
        <v>15.559215517362876</v>
      </c>
      <c r="Q325">
        <v>8.4949475824689173</v>
      </c>
      <c r="R325">
        <v>6.0637852086876078</v>
      </c>
      <c r="S325">
        <v>8.0130121103689156</v>
      </c>
      <c r="T325">
        <v>0.6175869120654397</v>
      </c>
      <c r="U325">
        <v>8.7934560327198361E-2</v>
      </c>
      <c r="V325">
        <v>0.29447852760736198</v>
      </c>
    </row>
    <row r="326" spans="1:22" x14ac:dyDescent="0.25">
      <c r="A326">
        <v>2020</v>
      </c>
      <c r="B326" t="s">
        <v>137</v>
      </c>
      <c r="C326">
        <v>13</v>
      </c>
      <c r="D326">
        <v>2007</v>
      </c>
      <c r="E326" t="s">
        <v>50</v>
      </c>
      <c r="F326">
        <v>0.14997157475838543</v>
      </c>
      <c r="G326">
        <v>4.9469302029028994E-2</v>
      </c>
      <c r="H326">
        <v>0.47600144352219415</v>
      </c>
      <c r="I326">
        <v>1.397839681637294</v>
      </c>
      <c r="J326" t="s">
        <v>139</v>
      </c>
      <c r="K326">
        <v>14.834718823845115</v>
      </c>
      <c r="L326">
        <v>17.098787394516055</v>
      </c>
      <c r="M326">
        <v>6.0753460310886842</v>
      </c>
      <c r="N326">
        <v>2.5649493574615367</v>
      </c>
      <c r="O326" t="s">
        <v>260</v>
      </c>
      <c r="P326">
        <v>17.098787394516055</v>
      </c>
      <c r="Q326">
        <v>8.4949475824689173</v>
      </c>
      <c r="R326">
        <v>7.114769448366463</v>
      </c>
      <c r="S326">
        <v>8.1490238680517706</v>
      </c>
      <c r="T326">
        <v>0.70756646216768915</v>
      </c>
      <c r="U326">
        <v>0.25153374233128833</v>
      </c>
      <c r="V326">
        <v>4.0899795501022497E-2</v>
      </c>
    </row>
    <row r="327" spans="1:22" x14ac:dyDescent="0.25">
      <c r="A327">
        <v>2019</v>
      </c>
      <c r="B327" t="s">
        <v>190</v>
      </c>
      <c r="C327">
        <v>130</v>
      </c>
      <c r="D327">
        <v>1889</v>
      </c>
      <c r="E327" t="s">
        <v>50</v>
      </c>
      <c r="F327">
        <v>0.17876588021778583</v>
      </c>
      <c r="G327">
        <v>8.7633451957295369E-2</v>
      </c>
      <c r="H327">
        <v>0.11936982427792366</v>
      </c>
      <c r="I327">
        <v>0.42921960072595283</v>
      </c>
      <c r="J327" t="s">
        <v>102</v>
      </c>
      <c r="K327">
        <v>15.415100134343561</v>
      </c>
      <c r="L327">
        <v>15.724163778663829</v>
      </c>
      <c r="M327">
        <v>7.0057890192535028</v>
      </c>
      <c r="N327">
        <v>4.8675344504555822</v>
      </c>
      <c r="O327" t="s">
        <v>260</v>
      </c>
      <c r="P327">
        <v>15.724163778663829</v>
      </c>
      <c r="Q327">
        <v>8.4908492160766347</v>
      </c>
      <c r="R327">
        <v>6.5510803350434044</v>
      </c>
      <c r="S327">
        <v>8.0833286087863758</v>
      </c>
      <c r="T327">
        <v>0.6652977412731006</v>
      </c>
      <c r="U327">
        <v>0.14373716632443531</v>
      </c>
      <c r="V327">
        <v>0.19096509240246407</v>
      </c>
    </row>
    <row r="328" spans="1:22" x14ac:dyDescent="0.25">
      <c r="A328">
        <v>2021</v>
      </c>
      <c r="B328" t="s">
        <v>180</v>
      </c>
      <c r="C328">
        <v>57</v>
      </c>
      <c r="D328">
        <v>1964</v>
      </c>
      <c r="E328" t="s">
        <v>50</v>
      </c>
      <c r="F328">
        <v>4.4484584439333036E-2</v>
      </c>
      <c r="G328">
        <v>5.5086114258735041E-3</v>
      </c>
      <c r="H328">
        <v>2.6787707824989529E-2</v>
      </c>
      <c r="I328">
        <v>5.7662422067296806</v>
      </c>
      <c r="J328" t="s">
        <v>72</v>
      </c>
      <c r="K328">
        <v>15.450260013363039</v>
      </c>
      <c r="L328">
        <v>17.031890550833339</v>
      </c>
      <c r="M328">
        <v>8.1886891244442008</v>
      </c>
      <c r="N328">
        <v>4.0430512678345503</v>
      </c>
      <c r="O328" t="s">
        <v>259</v>
      </c>
      <c r="P328">
        <v>17.031890550833339</v>
      </c>
      <c r="Q328">
        <v>8.4908492160766347</v>
      </c>
      <c r="R328">
        <v>7.736307096548285</v>
      </c>
      <c r="S328">
        <v>7.7450028035158391</v>
      </c>
      <c r="T328">
        <v>0.47433264887063653</v>
      </c>
      <c r="U328">
        <v>0.47022587268993837</v>
      </c>
      <c r="V328">
        <v>5.5441478439425054E-2</v>
      </c>
    </row>
    <row r="329" spans="1:22" x14ac:dyDescent="0.25">
      <c r="A329">
        <v>2017</v>
      </c>
      <c r="B329" t="s">
        <v>163</v>
      </c>
      <c r="C329">
        <v>26</v>
      </c>
      <c r="D329">
        <v>1991</v>
      </c>
      <c r="E329" t="s">
        <v>50</v>
      </c>
      <c r="F329">
        <v>0.14967955344221626</v>
      </c>
      <c r="G329">
        <v>2.578806767586821E-2</v>
      </c>
      <c r="H329">
        <v>0.10862715678919729</v>
      </c>
      <c r="I329">
        <v>3.502790986148439</v>
      </c>
      <c r="J329" t="s">
        <v>72</v>
      </c>
      <c r="K329">
        <v>15.712380511594946</v>
      </c>
      <c r="L329">
        <v>17.15039005858878</v>
      </c>
      <c r="M329">
        <v>8.2695007671806149</v>
      </c>
      <c r="N329">
        <v>3.2580965380214821</v>
      </c>
      <c r="O329" t="s">
        <v>259</v>
      </c>
      <c r="P329">
        <v>17.15039005858878</v>
      </c>
      <c r="Q329">
        <v>8.4887937168945395</v>
      </c>
      <c r="R329">
        <v>0</v>
      </c>
      <c r="S329">
        <v>8.2940496401020276</v>
      </c>
      <c r="T329">
        <v>0.82304526748971196</v>
      </c>
      <c r="U329">
        <v>0</v>
      </c>
      <c r="V329">
        <v>0.17695473251028807</v>
      </c>
    </row>
    <row r="330" spans="1:22" x14ac:dyDescent="0.25">
      <c r="A330">
        <v>2021</v>
      </c>
      <c r="B330" t="s">
        <v>223</v>
      </c>
      <c r="C330">
        <v>26</v>
      </c>
      <c r="D330">
        <v>1995</v>
      </c>
      <c r="E330" t="s">
        <v>50</v>
      </c>
      <c r="F330">
        <v>1.4822440307567786</v>
      </c>
      <c r="G330">
        <v>0.26501153167819835</v>
      </c>
      <c r="H330">
        <v>9.2569132249289948E-2</v>
      </c>
      <c r="I330">
        <v>0.50677863213273977</v>
      </c>
      <c r="J330" t="s">
        <v>68</v>
      </c>
      <c r="K330">
        <v>13.358323642617409</v>
      </c>
      <c r="L330">
        <v>12.306506042851444</v>
      </c>
      <c r="M330">
        <v>6.4738906963522744</v>
      </c>
      <c r="N330">
        <v>3.2580965380214821</v>
      </c>
      <c r="O330" t="s">
        <v>261</v>
      </c>
      <c r="P330">
        <v>12.306506042851444</v>
      </c>
      <c r="Q330">
        <v>8.4805292070446452</v>
      </c>
      <c r="R330">
        <v>7.7621706071382048</v>
      </c>
      <c r="S330">
        <v>7.696212639346407</v>
      </c>
      <c r="T330">
        <v>0.45643153526970953</v>
      </c>
      <c r="U330">
        <v>0.487551867219917</v>
      </c>
      <c r="V330">
        <v>5.6016597510373446E-2</v>
      </c>
    </row>
    <row r="331" spans="1:22" x14ac:dyDescent="0.25">
      <c r="A331">
        <v>2022</v>
      </c>
      <c r="B331" t="s">
        <v>97</v>
      </c>
      <c r="C331">
        <v>62</v>
      </c>
      <c r="D331">
        <v>1960</v>
      </c>
      <c r="E331" t="s">
        <v>50</v>
      </c>
      <c r="F331">
        <v>0.3030559093947458</v>
      </c>
      <c r="G331">
        <v>7.7715173788485137E-2</v>
      </c>
      <c r="H331">
        <v>7.0382260163589255E-2</v>
      </c>
      <c r="I331">
        <v>0.83321440353775766</v>
      </c>
      <c r="J331" t="s">
        <v>68</v>
      </c>
      <c r="K331">
        <v>15.685269726267364</v>
      </c>
      <c r="L331">
        <v>15.586160446204126</v>
      </c>
      <c r="M331">
        <v>7.9543722725318666</v>
      </c>
      <c r="N331">
        <v>4.1271343850450917</v>
      </c>
      <c r="O331" t="s">
        <v>261</v>
      </c>
      <c r="P331">
        <v>15.586160446204126</v>
      </c>
      <c r="Q331">
        <v>8.4805292070446452</v>
      </c>
      <c r="R331">
        <v>0</v>
      </c>
      <c r="S331">
        <v>8.0163178985034147</v>
      </c>
      <c r="T331">
        <v>0.62863070539419086</v>
      </c>
      <c r="U331">
        <v>0</v>
      </c>
      <c r="V331">
        <v>0.37136929460580914</v>
      </c>
    </row>
    <row r="332" spans="1:22" x14ac:dyDescent="0.25">
      <c r="A332">
        <v>2017</v>
      </c>
      <c r="B332" t="s">
        <v>170</v>
      </c>
      <c r="C332">
        <v>118</v>
      </c>
      <c r="D332">
        <v>1899</v>
      </c>
      <c r="E332" t="s">
        <v>50</v>
      </c>
      <c r="F332">
        <v>0.14730085202833126</v>
      </c>
      <c r="G332">
        <v>7.8118218518961946E-2</v>
      </c>
      <c r="H332">
        <v>0.10762554759399609</v>
      </c>
      <c r="I332">
        <v>0.36350019335218303</v>
      </c>
      <c r="J332" t="s">
        <v>56</v>
      </c>
      <c r="K332">
        <v>16.739935587507546</v>
      </c>
      <c r="L332">
        <v>17.060370336892191</v>
      </c>
      <c r="M332">
        <v>8.3659050772024557</v>
      </c>
      <c r="N332">
        <v>4.7706846244656651</v>
      </c>
      <c r="O332" t="s">
        <v>262</v>
      </c>
      <c r="P332">
        <v>17.060370336892191</v>
      </c>
      <c r="Q332">
        <v>8.4805292070446452</v>
      </c>
      <c r="R332">
        <v>7.4383835300443071</v>
      </c>
      <c r="S332">
        <v>7.9963172317967457</v>
      </c>
      <c r="T332">
        <v>0.61618257261410792</v>
      </c>
      <c r="U332">
        <v>0.35269709543568467</v>
      </c>
      <c r="V332">
        <v>3.1120331950207469E-2</v>
      </c>
    </row>
    <row r="333" spans="1:22" x14ac:dyDescent="0.25">
      <c r="A333">
        <v>2020</v>
      </c>
      <c r="B333" t="s">
        <v>192</v>
      </c>
      <c r="C333">
        <v>23</v>
      </c>
      <c r="D333">
        <v>1997</v>
      </c>
      <c r="E333" t="s">
        <v>50</v>
      </c>
      <c r="F333">
        <v>0.19525013204176458</v>
      </c>
      <c r="G333">
        <v>9.0687652942189084E-2</v>
      </c>
      <c r="H333">
        <v>9.4203241031957666E-2</v>
      </c>
      <c r="I333">
        <v>0.45724724984523596</v>
      </c>
      <c r="J333" t="s">
        <v>47</v>
      </c>
      <c r="K333">
        <v>14.53450626815086</v>
      </c>
      <c r="L333">
        <v>14.572539637882887</v>
      </c>
      <c r="M333">
        <v>6.522092798170152</v>
      </c>
      <c r="N333">
        <v>3.1354942159291497</v>
      </c>
      <c r="O333" t="s">
        <v>260</v>
      </c>
      <c r="P333">
        <v>14.572539637882887</v>
      </c>
      <c r="Q333">
        <v>8.4742856904049617</v>
      </c>
      <c r="R333">
        <v>6.9077552789821368</v>
      </c>
      <c r="S333">
        <v>8.1969879272588972</v>
      </c>
      <c r="T333">
        <v>0.75782881002087688</v>
      </c>
      <c r="U333">
        <v>0.20876826722338204</v>
      </c>
      <c r="V333">
        <v>3.3402922755741124E-2</v>
      </c>
    </row>
    <row r="334" spans="1:22" x14ac:dyDescent="0.25">
      <c r="A334">
        <v>2018</v>
      </c>
      <c r="B334" t="s">
        <v>174</v>
      </c>
      <c r="C334">
        <v>10</v>
      </c>
      <c r="D334">
        <v>2008</v>
      </c>
      <c r="E334" t="s">
        <v>50</v>
      </c>
      <c r="F334">
        <v>0.32714105916362046</v>
      </c>
      <c r="G334">
        <v>8.8084977779404564E-2</v>
      </c>
      <c r="H334">
        <v>0.48952882099761058</v>
      </c>
      <c r="I334">
        <v>2.4730168782717539</v>
      </c>
      <c r="J334" t="s">
        <v>84</v>
      </c>
      <c r="K334">
        <v>14.883757792790684</v>
      </c>
      <c r="L334">
        <v>16.598899126354524</v>
      </c>
      <c r="M334">
        <v>7.7915228191507317</v>
      </c>
      <c r="N334">
        <v>2.3025850929940459</v>
      </c>
      <c r="O334" t="s">
        <v>258</v>
      </c>
      <c r="P334">
        <v>16.598899126354524</v>
      </c>
      <c r="Q334">
        <v>8.4701015838823874</v>
      </c>
      <c r="R334">
        <v>7.0732697174597101</v>
      </c>
      <c r="S334">
        <v>8.0771366385384535</v>
      </c>
      <c r="T334">
        <v>0.6750524109014675</v>
      </c>
      <c r="U334">
        <v>0.24737945492662475</v>
      </c>
      <c r="V334">
        <v>7.7568134171907763E-2</v>
      </c>
    </row>
    <row r="335" spans="1:22" x14ac:dyDescent="0.25">
      <c r="A335">
        <v>2019</v>
      </c>
      <c r="B335" t="s">
        <v>60</v>
      </c>
      <c r="C335">
        <v>92</v>
      </c>
      <c r="D335">
        <v>1927</v>
      </c>
      <c r="E335" t="s">
        <v>50</v>
      </c>
      <c r="F335">
        <v>-0.13732888989493225</v>
      </c>
      <c r="G335">
        <v>-0.10433077587976664</v>
      </c>
      <c r="H335">
        <v>-0.48857241388611133</v>
      </c>
      <c r="I335">
        <v>6.4965791517249377E-2</v>
      </c>
      <c r="J335" t="s">
        <v>47</v>
      </c>
      <c r="K335">
        <v>13.159757423216202</v>
      </c>
      <c r="L335">
        <v>14.703678731704359</v>
      </c>
      <c r="M335">
        <v>5.7365722974791922</v>
      </c>
      <c r="N335">
        <v>4.5217885770490405</v>
      </c>
      <c r="O335" t="s">
        <v>260</v>
      </c>
      <c r="P335">
        <v>14.703678731704359</v>
      </c>
      <c r="Q335">
        <v>8.4701015838823874</v>
      </c>
      <c r="R335">
        <v>6.9077552789821368</v>
      </c>
      <c r="S335">
        <v>7.8823149189802679</v>
      </c>
      <c r="T335">
        <v>0.55555555555555558</v>
      </c>
      <c r="U335">
        <v>0.20964360587002095</v>
      </c>
      <c r="V335">
        <v>0.23480083857442349</v>
      </c>
    </row>
    <row r="336" spans="1:22" x14ac:dyDescent="0.25">
      <c r="A336">
        <v>2021</v>
      </c>
      <c r="B336" t="s">
        <v>196</v>
      </c>
      <c r="C336">
        <v>19</v>
      </c>
      <c r="D336">
        <v>2002</v>
      </c>
      <c r="E336" t="s">
        <v>177</v>
      </c>
      <c r="F336">
        <v>0.19920518725848527</v>
      </c>
      <c r="G336">
        <v>3.7427326611177709E-2</v>
      </c>
      <c r="H336">
        <v>1.5984934903795555E-2</v>
      </c>
      <c r="I336">
        <v>0.88189239153695542</v>
      </c>
      <c r="J336" t="s">
        <v>68</v>
      </c>
      <c r="K336">
        <v>17.090325446900891</v>
      </c>
      <c r="L336">
        <v>16.23957106140109</v>
      </c>
      <c r="M336">
        <v>7.9738443759446866</v>
      </c>
      <c r="N336">
        <v>2.9444389791664403</v>
      </c>
      <c r="O336" t="s">
        <v>261</v>
      </c>
      <c r="P336">
        <v>16.23957106140109</v>
      </c>
      <c r="Q336">
        <v>8.4658998970286863</v>
      </c>
      <c r="R336">
        <v>7.2723983925700466</v>
      </c>
      <c r="S336">
        <v>8.0771366385384535</v>
      </c>
      <c r="T336">
        <v>0.67789473684210522</v>
      </c>
      <c r="U336">
        <v>0.30315789473684213</v>
      </c>
      <c r="V336">
        <v>1.8947368421052633E-2</v>
      </c>
    </row>
    <row r="337" spans="1:22" x14ac:dyDescent="0.25">
      <c r="A337">
        <v>2021</v>
      </c>
      <c r="B337" t="s">
        <v>225</v>
      </c>
      <c r="C337">
        <v>26</v>
      </c>
      <c r="D337">
        <v>1995</v>
      </c>
      <c r="E337" t="s">
        <v>50</v>
      </c>
      <c r="F337">
        <v>0.76322575287989602</v>
      </c>
      <c r="G337">
        <v>0.25001819530509667</v>
      </c>
      <c r="H337">
        <v>0.12618528869172624</v>
      </c>
      <c r="I337">
        <v>0.37750258646420809</v>
      </c>
      <c r="J337" t="s">
        <v>68</v>
      </c>
      <c r="K337">
        <v>14.80695477239848</v>
      </c>
      <c r="L337">
        <v>14.123172447895479</v>
      </c>
      <c r="M337">
        <v>7.5180641812330782</v>
      </c>
      <c r="N337">
        <v>3.2580965380214821</v>
      </c>
      <c r="O337" t="s">
        <v>261</v>
      </c>
      <c r="P337">
        <v>14.123172447895479</v>
      </c>
      <c r="Q337">
        <v>8.4637924146891219</v>
      </c>
      <c r="R337">
        <v>7.0732697174597101</v>
      </c>
      <c r="S337">
        <v>8.1547875727685195</v>
      </c>
      <c r="T337">
        <v>0.73417721518987344</v>
      </c>
      <c r="U337">
        <v>0.24894514767932491</v>
      </c>
      <c r="V337">
        <v>1.6877637130801686E-2</v>
      </c>
    </row>
    <row r="338" spans="1:22" x14ac:dyDescent="0.25">
      <c r="A338">
        <v>2020</v>
      </c>
      <c r="B338" t="s">
        <v>49</v>
      </c>
      <c r="C338">
        <v>25</v>
      </c>
      <c r="D338">
        <v>1995</v>
      </c>
      <c r="E338" t="s">
        <v>50</v>
      </c>
      <c r="F338">
        <v>-3.2979113228288749E-3</v>
      </c>
      <c r="G338">
        <v>-1.5340037497869438E-3</v>
      </c>
      <c r="H338">
        <v>-1.3955652039075825E-3</v>
      </c>
      <c r="I338">
        <v>0.52656650787834369</v>
      </c>
      <c r="J338" t="s">
        <v>47</v>
      </c>
      <c r="K338">
        <v>15.679435637992514</v>
      </c>
      <c r="L338">
        <v>15.584853987907996</v>
      </c>
      <c r="M338">
        <v>7.5883236773352225</v>
      </c>
      <c r="N338">
        <v>3.2188758248682006</v>
      </c>
      <c r="O338" t="s">
        <v>260</v>
      </c>
      <c r="P338">
        <v>15.584853987907996</v>
      </c>
      <c r="Q338">
        <v>8.4574431870104636</v>
      </c>
      <c r="R338">
        <v>7.3963352938008082</v>
      </c>
      <c r="S338">
        <v>7.9895604493338652</v>
      </c>
      <c r="T338">
        <v>0.62632696390658171</v>
      </c>
      <c r="U338">
        <v>0.34607218683651803</v>
      </c>
      <c r="V338">
        <v>2.7600849256900213E-2</v>
      </c>
    </row>
    <row r="339" spans="1:22" x14ac:dyDescent="0.25">
      <c r="A339">
        <v>2022</v>
      </c>
      <c r="B339" t="s">
        <v>49</v>
      </c>
      <c r="C339">
        <v>27</v>
      </c>
      <c r="D339">
        <v>1995</v>
      </c>
      <c r="E339" t="s">
        <v>50</v>
      </c>
      <c r="F339">
        <v>4.8917748917748916E-2</v>
      </c>
      <c r="G339">
        <v>2.1768445386245425E-2</v>
      </c>
      <c r="H339">
        <v>1.6073968705547653E-2</v>
      </c>
      <c r="I339">
        <v>0.47402597402597402</v>
      </c>
      <c r="J339" t="s">
        <v>47</v>
      </c>
      <c r="K339">
        <v>15.765697263786848</v>
      </c>
      <c r="L339">
        <v>15.462436914809366</v>
      </c>
      <c r="M339">
        <v>7.5806997522245627</v>
      </c>
      <c r="N339">
        <v>3.2958368660043291</v>
      </c>
      <c r="O339" t="s">
        <v>260</v>
      </c>
      <c r="P339">
        <v>15.462436914809366</v>
      </c>
      <c r="Q339">
        <v>8.4553177876981493</v>
      </c>
      <c r="R339">
        <v>6.0161571596983539</v>
      </c>
      <c r="S339">
        <v>8.3113982784366414</v>
      </c>
      <c r="T339">
        <v>0.86595744680851061</v>
      </c>
      <c r="U339">
        <v>8.723404255319149E-2</v>
      </c>
      <c r="V339">
        <v>4.6808510638297871E-2</v>
      </c>
    </row>
    <row r="340" spans="1:22" x14ac:dyDescent="0.25">
      <c r="A340">
        <v>2016</v>
      </c>
      <c r="B340" t="s">
        <v>135</v>
      </c>
      <c r="C340">
        <v>24</v>
      </c>
      <c r="D340">
        <v>1992</v>
      </c>
      <c r="E340" t="s">
        <v>50</v>
      </c>
      <c r="F340">
        <v>0.53247155138841407</v>
      </c>
      <c r="G340">
        <v>0.24787804087388399</v>
      </c>
      <c r="H340">
        <v>0.25631781032383033</v>
      </c>
      <c r="I340">
        <v>0.39556178489666199</v>
      </c>
      <c r="J340" t="s">
        <v>56</v>
      </c>
      <c r="K340">
        <v>15.694240528346553</v>
      </c>
      <c r="L340">
        <v>15.727721794909645</v>
      </c>
      <c r="M340">
        <v>6.4982821494764336</v>
      </c>
      <c r="N340">
        <v>3.1780538303479458</v>
      </c>
      <c r="O340" t="s">
        <v>262</v>
      </c>
      <c r="P340">
        <v>15.727721794909645</v>
      </c>
      <c r="Q340">
        <v>8.4510533889116921</v>
      </c>
      <c r="R340">
        <v>6.8243736700430864</v>
      </c>
      <c r="S340">
        <v>7.9157131993821155</v>
      </c>
      <c r="T340">
        <v>0.5854700854700855</v>
      </c>
      <c r="U340">
        <v>0.19658119658119658</v>
      </c>
      <c r="V340">
        <v>0.21794871794871795</v>
      </c>
    </row>
    <row r="341" spans="1:22" x14ac:dyDescent="0.25">
      <c r="A341">
        <v>2021</v>
      </c>
      <c r="B341" t="s">
        <v>186</v>
      </c>
      <c r="C341">
        <v>84</v>
      </c>
      <c r="D341">
        <v>1937</v>
      </c>
      <c r="E341" t="s">
        <v>50</v>
      </c>
      <c r="F341">
        <v>0.42881513119494269</v>
      </c>
      <c r="G341">
        <v>0.15317566023089124</v>
      </c>
      <c r="H341">
        <v>0.17482473904586746</v>
      </c>
      <c r="I341">
        <v>0.76756664288095877</v>
      </c>
      <c r="J341" t="s">
        <v>64</v>
      </c>
      <c r="K341">
        <v>14.945975456214668</v>
      </c>
      <c r="L341">
        <v>15.078174068237429</v>
      </c>
      <c r="M341">
        <v>5.9939614273065693</v>
      </c>
      <c r="N341">
        <v>4.4308167988433134</v>
      </c>
      <c r="O341" t="s">
        <v>262</v>
      </c>
      <c r="P341">
        <v>15.078174068237429</v>
      </c>
      <c r="Q341">
        <v>8.4446224985814027</v>
      </c>
      <c r="R341">
        <v>7.1308988302963465</v>
      </c>
      <c r="S341">
        <v>8.0551577318196781</v>
      </c>
      <c r="T341">
        <v>0.67741935483870963</v>
      </c>
      <c r="U341">
        <v>0.26881720430107525</v>
      </c>
      <c r="V341">
        <v>5.3763440860215055E-2</v>
      </c>
    </row>
    <row r="342" spans="1:22" x14ac:dyDescent="0.25">
      <c r="A342">
        <v>2021</v>
      </c>
      <c r="B342" t="s">
        <v>153</v>
      </c>
      <c r="C342">
        <v>25</v>
      </c>
      <c r="D342">
        <v>1996</v>
      </c>
      <c r="E342" t="s">
        <v>45</v>
      </c>
      <c r="F342">
        <v>0.32978787574142959</v>
      </c>
      <c r="G342">
        <v>6.895797860040781E-2</v>
      </c>
      <c r="H342">
        <v>0.55793543705282733</v>
      </c>
      <c r="I342">
        <v>3.4299185684125866</v>
      </c>
      <c r="J342" t="s">
        <v>47</v>
      </c>
      <c r="K342">
        <v>11.387282873765942</v>
      </c>
      <c r="L342">
        <v>13.478028811959888</v>
      </c>
      <c r="M342">
        <v>1.0986122886681098</v>
      </c>
      <c r="N342">
        <v>3.2188758248682006</v>
      </c>
      <c r="O342" t="s">
        <v>260</v>
      </c>
      <c r="P342">
        <v>15.656897048955887</v>
      </c>
      <c r="Q342">
        <v>8.4434174717528503</v>
      </c>
      <c r="R342">
        <v>7.3149522199350603</v>
      </c>
      <c r="S342">
        <v>8.0277906133851875</v>
      </c>
      <c r="T342">
        <v>0.65992647058823539</v>
      </c>
      <c r="U342">
        <v>0.3235294117647059</v>
      </c>
      <c r="V342">
        <v>1.6544117647058824E-2</v>
      </c>
    </row>
    <row r="343" spans="1:22" x14ac:dyDescent="0.25">
      <c r="A343">
        <v>2017</v>
      </c>
      <c r="B343" t="s">
        <v>200</v>
      </c>
      <c r="C343">
        <v>81</v>
      </c>
      <c r="D343">
        <v>1936</v>
      </c>
      <c r="E343" t="s">
        <v>50</v>
      </c>
      <c r="F343">
        <v>0.25197709299154625</v>
      </c>
      <c r="G343">
        <v>4.519884557061097E-2</v>
      </c>
      <c r="H343">
        <v>3.0514183811631054E-2</v>
      </c>
      <c r="I343">
        <v>0.16716662121625306</v>
      </c>
      <c r="J343" t="s">
        <v>47</v>
      </c>
      <c r="K343">
        <v>17.226031011087279</v>
      </c>
      <c r="L343">
        <v>16.833151083567145</v>
      </c>
      <c r="M343">
        <v>8.9445502459404995</v>
      </c>
      <c r="N343">
        <v>4.3944491546724391</v>
      </c>
      <c r="O343" t="s">
        <v>260</v>
      </c>
      <c r="P343">
        <v>16.833151083567145</v>
      </c>
      <c r="Q343">
        <v>8.4381499840757836</v>
      </c>
      <c r="R343">
        <v>6.5510803350434044</v>
      </c>
      <c r="S343">
        <v>8.2079469410486166</v>
      </c>
      <c r="T343">
        <v>0.7943722943722944</v>
      </c>
      <c r="U343">
        <v>0.15151515151515152</v>
      </c>
      <c r="V343">
        <v>5.4112554112554112E-2</v>
      </c>
    </row>
    <row r="344" spans="1:22" x14ac:dyDescent="0.25">
      <c r="A344">
        <v>2020</v>
      </c>
      <c r="B344" t="s">
        <v>202</v>
      </c>
      <c r="C344">
        <v>8</v>
      </c>
      <c r="D344">
        <v>2012</v>
      </c>
      <c r="E344" t="s">
        <v>50</v>
      </c>
      <c r="F344">
        <v>0.21414308039590207</v>
      </c>
      <c r="G344">
        <v>4.2576145965493736E-2</v>
      </c>
      <c r="H344">
        <v>0.39616125923546419</v>
      </c>
      <c r="I344">
        <v>3.1732939746483765E-2</v>
      </c>
      <c r="J344" t="s">
        <v>84</v>
      </c>
      <c r="K344">
        <v>14.034806717549591</v>
      </c>
      <c r="L344">
        <v>16.265333923623004</v>
      </c>
      <c r="M344">
        <v>5.0238805208462765</v>
      </c>
      <c r="N344">
        <v>2.0794415416798357</v>
      </c>
      <c r="O344" t="s">
        <v>258</v>
      </c>
      <c r="P344">
        <v>16.265333923623004</v>
      </c>
      <c r="Q344">
        <v>8.4338115824771869</v>
      </c>
      <c r="R344">
        <v>7.4383835300443071</v>
      </c>
      <c r="S344">
        <v>7.9373746961632952</v>
      </c>
      <c r="T344">
        <v>0.60869565217391308</v>
      </c>
      <c r="U344">
        <v>0.36956521739130432</v>
      </c>
      <c r="V344">
        <v>2.1739130434782608E-2</v>
      </c>
    </row>
    <row r="345" spans="1:22" x14ac:dyDescent="0.25">
      <c r="A345">
        <v>2021</v>
      </c>
      <c r="B345" t="s">
        <v>202</v>
      </c>
      <c r="C345">
        <v>9</v>
      </c>
      <c r="D345">
        <v>2012</v>
      </c>
      <c r="E345" t="s">
        <v>50</v>
      </c>
      <c r="F345">
        <v>0.14036963494730412</v>
      </c>
      <c r="G345">
        <v>2.7282173074068574E-2</v>
      </c>
      <c r="H345">
        <v>0.28772698810269254</v>
      </c>
      <c r="I345">
        <v>3.3094037981772823E-2</v>
      </c>
      <c r="J345" t="s">
        <v>84</v>
      </c>
      <c r="K345">
        <v>13.772811803431159</v>
      </c>
      <c r="L345">
        <v>16.128590388050963</v>
      </c>
      <c r="M345">
        <v>5.0106352940962555</v>
      </c>
      <c r="N345">
        <v>2.1972245773362196</v>
      </c>
      <c r="O345" t="s">
        <v>258</v>
      </c>
      <c r="P345">
        <v>16.128590388050963</v>
      </c>
      <c r="Q345">
        <v>8.4338115824771869</v>
      </c>
      <c r="R345">
        <v>7.4955419438842563</v>
      </c>
      <c r="S345">
        <v>7.90100705199242</v>
      </c>
      <c r="T345">
        <v>0.58695652173913049</v>
      </c>
      <c r="U345">
        <v>0.39130434782608697</v>
      </c>
      <c r="V345">
        <v>2.1739130434782608E-2</v>
      </c>
    </row>
    <row r="346" spans="1:22" x14ac:dyDescent="0.25">
      <c r="A346">
        <v>2018</v>
      </c>
      <c r="B346" t="s">
        <v>209</v>
      </c>
      <c r="C346">
        <v>10</v>
      </c>
      <c r="D346">
        <v>2008</v>
      </c>
      <c r="E346" t="s">
        <v>50</v>
      </c>
      <c r="F346">
        <v>3.9754427562981386E-2</v>
      </c>
      <c r="G346">
        <v>2.7320813113200598E-2</v>
      </c>
      <c r="H346">
        <v>4.7190759238662831E-2</v>
      </c>
      <c r="I346">
        <v>0.13320697096022513</v>
      </c>
      <c r="J346" t="s">
        <v>110</v>
      </c>
      <c r="K346">
        <v>14.237436768976835</v>
      </c>
      <c r="L346">
        <v>14.783986066737336</v>
      </c>
      <c r="M346">
        <v>6.6174029779744776</v>
      </c>
      <c r="N346">
        <v>2.3025850929940459</v>
      </c>
      <c r="O346" t="s">
        <v>258</v>
      </c>
      <c r="P346">
        <v>14.783986066737336</v>
      </c>
      <c r="Q346">
        <v>8.4338115824771869</v>
      </c>
      <c r="R346">
        <v>6.0402547112774139</v>
      </c>
      <c r="S346">
        <v>7.9515593311552522</v>
      </c>
      <c r="T346">
        <v>0.61739130434782608</v>
      </c>
      <c r="U346">
        <v>9.1304347826086957E-2</v>
      </c>
      <c r="V346">
        <v>0.29130434782608694</v>
      </c>
    </row>
    <row r="347" spans="1:22" x14ac:dyDescent="0.25">
      <c r="A347">
        <v>2016</v>
      </c>
      <c r="B347" t="s">
        <v>190</v>
      </c>
      <c r="C347">
        <v>127</v>
      </c>
      <c r="D347">
        <v>1889</v>
      </c>
      <c r="E347" t="s">
        <v>50</v>
      </c>
      <c r="F347">
        <v>0.25569242254572599</v>
      </c>
      <c r="G347">
        <v>0.14664953971312353</v>
      </c>
      <c r="H347">
        <v>0.15600091095422455</v>
      </c>
      <c r="I347">
        <v>0.19596864501679731</v>
      </c>
      <c r="J347" t="s">
        <v>102</v>
      </c>
      <c r="K347">
        <v>15.295067549543855</v>
      </c>
      <c r="L347">
        <v>15.356883739484244</v>
      </c>
      <c r="M347">
        <v>6.9157234486313142</v>
      </c>
      <c r="N347">
        <v>4.8441870864585912</v>
      </c>
      <c r="O347" t="s">
        <v>260</v>
      </c>
      <c r="P347">
        <v>15.356883739484244</v>
      </c>
      <c r="Q347">
        <v>8.4316353030545912</v>
      </c>
      <c r="R347">
        <v>6.6846117276679271</v>
      </c>
      <c r="S347">
        <v>8.0030286663847328</v>
      </c>
      <c r="T347">
        <v>0.65141612200435728</v>
      </c>
      <c r="U347">
        <v>0.17429193899782136</v>
      </c>
      <c r="V347">
        <v>0.17429193899782136</v>
      </c>
    </row>
    <row r="348" spans="1:22" x14ac:dyDescent="0.25">
      <c r="A348">
        <v>2019</v>
      </c>
      <c r="B348" t="s">
        <v>137</v>
      </c>
      <c r="C348">
        <v>12</v>
      </c>
      <c r="D348">
        <v>2007</v>
      </c>
      <c r="E348" t="s">
        <v>50</v>
      </c>
      <c r="F348">
        <v>0.31428571428571428</v>
      </c>
      <c r="G348">
        <v>4.3331170636759661E-2</v>
      </c>
      <c r="H348">
        <v>0.51657458563535907</v>
      </c>
      <c r="I348">
        <v>4.6941176470588237</v>
      </c>
      <c r="J348" t="s">
        <v>139</v>
      </c>
      <c r="K348">
        <v>14.408837403242009</v>
      </c>
      <c r="L348">
        <v>16.887184835093421</v>
      </c>
      <c r="M348">
        <v>5.8141305318250662</v>
      </c>
      <c r="N348">
        <v>2.4849066497880004</v>
      </c>
      <c r="O348" t="s">
        <v>260</v>
      </c>
      <c r="P348">
        <v>16.887184835093421</v>
      </c>
      <c r="Q348">
        <v>8.4316353030545912</v>
      </c>
      <c r="R348">
        <v>7.0900768357760917</v>
      </c>
      <c r="S348">
        <v>8.0740262161240608</v>
      </c>
      <c r="T348">
        <v>0.69934640522875813</v>
      </c>
      <c r="U348">
        <v>0.26143790849673204</v>
      </c>
      <c r="V348">
        <v>3.9215686274509803E-2</v>
      </c>
    </row>
    <row r="349" spans="1:22" x14ac:dyDescent="0.25">
      <c r="A349">
        <v>2020</v>
      </c>
      <c r="B349" t="s">
        <v>172</v>
      </c>
      <c r="C349">
        <v>36</v>
      </c>
      <c r="D349">
        <v>1984</v>
      </c>
      <c r="E349" t="s">
        <v>50</v>
      </c>
      <c r="F349">
        <v>3.7487823962441914E-2</v>
      </c>
      <c r="G349">
        <v>1.3810289124250245E-2</v>
      </c>
      <c r="H349">
        <v>1.3199071184801615E-2</v>
      </c>
      <c r="I349">
        <v>0.86055921945611036</v>
      </c>
      <c r="J349" t="s">
        <v>68</v>
      </c>
      <c r="K349">
        <v>13.698195537771566</v>
      </c>
      <c r="L349">
        <v>13.652928097036655</v>
      </c>
      <c r="M349">
        <v>5.934894195619588</v>
      </c>
      <c r="N349">
        <v>3.5835189384561099</v>
      </c>
      <c r="O349" t="s">
        <v>261</v>
      </c>
      <c r="P349">
        <v>13.652928097036655</v>
      </c>
      <c r="Q349">
        <v>8.4162672728262766</v>
      </c>
      <c r="R349">
        <v>7.0121152943063798</v>
      </c>
      <c r="S349">
        <v>8.1107275829744889</v>
      </c>
      <c r="T349">
        <v>0.73672566371681414</v>
      </c>
      <c r="U349">
        <v>0.24557522123893805</v>
      </c>
      <c r="V349">
        <v>1.7699115044247787E-2</v>
      </c>
    </row>
    <row r="350" spans="1:22" x14ac:dyDescent="0.25">
      <c r="A350">
        <v>2016</v>
      </c>
      <c r="B350" t="s">
        <v>215</v>
      </c>
      <c r="C350">
        <v>370</v>
      </c>
      <c r="D350">
        <v>1646</v>
      </c>
      <c r="E350" t="s">
        <v>50</v>
      </c>
      <c r="F350">
        <v>-0.34345645448579731</v>
      </c>
      <c r="G350">
        <v>-0.10623339944558498</v>
      </c>
      <c r="H350">
        <v>-0.11346978469962786</v>
      </c>
      <c r="I350">
        <v>0.83295209524702352</v>
      </c>
      <c r="J350" t="s">
        <v>47</v>
      </c>
      <c r="K350">
        <v>13.378166162369974</v>
      </c>
      <c r="L350">
        <v>13.444064194664408</v>
      </c>
      <c r="M350">
        <v>6.261491684321042</v>
      </c>
      <c r="N350">
        <v>5.9135030056382698</v>
      </c>
      <c r="O350" t="s">
        <v>260</v>
      </c>
      <c r="P350">
        <v>13.444064194664408</v>
      </c>
      <c r="Q350">
        <v>8.4118326757584114</v>
      </c>
      <c r="R350">
        <v>0</v>
      </c>
      <c r="S350">
        <v>8.2214789472671921</v>
      </c>
      <c r="T350">
        <v>0.82666666666666666</v>
      </c>
      <c r="U350">
        <v>0</v>
      </c>
      <c r="V350">
        <v>0.17333333333333334</v>
      </c>
    </row>
    <row r="351" spans="1:22" x14ac:dyDescent="0.25">
      <c r="A351">
        <v>2020</v>
      </c>
      <c r="B351" t="s">
        <v>225</v>
      </c>
      <c r="C351">
        <v>25</v>
      </c>
      <c r="D351">
        <v>1995</v>
      </c>
      <c r="E351" t="s">
        <v>50</v>
      </c>
      <c r="F351">
        <v>0.74531569868830094</v>
      </c>
      <c r="G351">
        <v>0.24283819587692537</v>
      </c>
      <c r="H351">
        <v>0.1309656247449876</v>
      </c>
      <c r="I351">
        <v>0.44707710971263931</v>
      </c>
      <c r="J351" t="s">
        <v>68</v>
      </c>
      <c r="K351">
        <v>14.691747333634556</v>
      </c>
      <c r="L351">
        <v>14.074286854906134</v>
      </c>
      <c r="M351">
        <v>7.412160334945205</v>
      </c>
      <c r="N351">
        <v>3.2188758248682006</v>
      </c>
      <c r="O351" t="s">
        <v>261</v>
      </c>
      <c r="P351">
        <v>14.074286854906134</v>
      </c>
      <c r="Q351">
        <v>8.4096079807363004</v>
      </c>
      <c r="R351">
        <v>6.9754139274559517</v>
      </c>
      <c r="S351">
        <v>8.0986428437594178</v>
      </c>
      <c r="T351">
        <v>0.732739420935412</v>
      </c>
      <c r="U351">
        <v>0.23830734966592429</v>
      </c>
      <c r="V351">
        <v>2.8953229398663696E-2</v>
      </c>
    </row>
    <row r="352" spans="1:22" x14ac:dyDescent="0.25">
      <c r="A352">
        <v>2019</v>
      </c>
      <c r="B352" t="s">
        <v>186</v>
      </c>
      <c r="C352">
        <v>82</v>
      </c>
      <c r="D352">
        <v>1937</v>
      </c>
      <c r="E352" t="s">
        <v>50</v>
      </c>
      <c r="F352">
        <v>0.27101486573195777</v>
      </c>
      <c r="G352">
        <v>8.9954095306420401E-2</v>
      </c>
      <c r="H352">
        <v>0.13308584310343358</v>
      </c>
      <c r="I352">
        <v>0.9384295429687296</v>
      </c>
      <c r="J352" t="s">
        <v>64</v>
      </c>
      <c r="K352">
        <v>14.666592677573272</v>
      </c>
      <c r="L352">
        <v>15.058287546399621</v>
      </c>
      <c r="M352">
        <v>6.9402224691196386</v>
      </c>
      <c r="N352">
        <v>4.4067192472642533</v>
      </c>
      <c r="O352" t="s">
        <v>262</v>
      </c>
      <c r="P352">
        <v>15.058287546399621</v>
      </c>
      <c r="Q352">
        <v>8.4096079807363004</v>
      </c>
      <c r="R352">
        <v>7.114769448366463</v>
      </c>
      <c r="S352">
        <v>8.0096953577429222</v>
      </c>
      <c r="T352">
        <v>0.6703786191536748</v>
      </c>
      <c r="U352">
        <v>0.27394209354120269</v>
      </c>
      <c r="V352">
        <v>5.5679287305122498E-2</v>
      </c>
    </row>
    <row r="353" spans="1:22" x14ac:dyDescent="0.25">
      <c r="A353">
        <v>2018</v>
      </c>
      <c r="B353" t="s">
        <v>163</v>
      </c>
      <c r="C353">
        <v>27</v>
      </c>
      <c r="D353">
        <v>1991</v>
      </c>
      <c r="E353" t="s">
        <v>50</v>
      </c>
      <c r="F353">
        <v>8.2074665146765466E-2</v>
      </c>
      <c r="G353">
        <v>1.0882297373890043E-2</v>
      </c>
      <c r="H353">
        <v>4.7595438770451165E-2</v>
      </c>
      <c r="I353">
        <v>4.4135081219720718</v>
      </c>
      <c r="J353" t="s">
        <v>72</v>
      </c>
      <c r="K353">
        <v>15.615734105604458</v>
      </c>
      <c r="L353">
        <v>17.091333663274224</v>
      </c>
      <c r="M353">
        <v>8.1825592640686651</v>
      </c>
      <c r="N353">
        <v>3.2958368660043291</v>
      </c>
      <c r="O353" t="s">
        <v>259</v>
      </c>
      <c r="P353">
        <v>17.091333663274224</v>
      </c>
      <c r="Q353">
        <v>8.4051436876076142</v>
      </c>
      <c r="R353">
        <v>0</v>
      </c>
      <c r="S353">
        <v>8.2990371816130661</v>
      </c>
      <c r="T353">
        <v>0.89932885906040272</v>
      </c>
      <c r="U353">
        <v>0</v>
      </c>
      <c r="V353">
        <v>0.10067114093959731</v>
      </c>
    </row>
    <row r="354" spans="1:22" x14ac:dyDescent="0.25">
      <c r="A354">
        <v>2016</v>
      </c>
      <c r="B354" t="s">
        <v>200</v>
      </c>
      <c r="C354">
        <v>80</v>
      </c>
      <c r="D354">
        <v>1936</v>
      </c>
      <c r="E354" t="s">
        <v>50</v>
      </c>
      <c r="F354">
        <v>0.22976262933657943</v>
      </c>
      <c r="G354">
        <v>4.3278876468902265E-2</v>
      </c>
      <c r="H354">
        <v>2.6386607486107713E-2</v>
      </c>
      <c r="I354">
        <v>0.29275715155203896</v>
      </c>
      <c r="J354" t="s">
        <v>47</v>
      </c>
      <c r="K354">
        <v>17.169371717970137</v>
      </c>
      <c r="L354">
        <v>16.674563632603011</v>
      </c>
      <c r="M354">
        <v>8.8768237631806031</v>
      </c>
      <c r="N354">
        <v>4.3820266346738812</v>
      </c>
      <c r="O354" t="s">
        <v>260</v>
      </c>
      <c r="P354">
        <v>16.674563632603011</v>
      </c>
      <c r="Q354">
        <v>8.400659375160286</v>
      </c>
      <c r="R354">
        <v>6.3969296552161463</v>
      </c>
      <c r="S354">
        <v>8.1775158238460754</v>
      </c>
      <c r="T354">
        <v>0.8</v>
      </c>
      <c r="U354">
        <v>0.1348314606741573</v>
      </c>
      <c r="V354">
        <v>6.5168539325842698E-2</v>
      </c>
    </row>
    <row r="355" spans="1:22" x14ac:dyDescent="0.25">
      <c r="A355">
        <v>2022</v>
      </c>
      <c r="B355" t="s">
        <v>229</v>
      </c>
      <c r="C355">
        <v>15</v>
      </c>
      <c r="D355">
        <v>2007</v>
      </c>
      <c r="E355" t="s">
        <v>50</v>
      </c>
      <c r="F355">
        <v>0.24839044455291176</v>
      </c>
      <c r="G355">
        <v>4.7018573088084242E-2</v>
      </c>
      <c r="H355">
        <v>0.81910829717593314</v>
      </c>
      <c r="I355">
        <v>1.6302270864037229</v>
      </c>
      <c r="J355" t="s">
        <v>84</v>
      </c>
      <c r="K355">
        <v>14.062230782366751</v>
      </c>
      <c r="L355">
        <v>16.919904392725087</v>
      </c>
      <c r="M355">
        <v>4.1108738641733114</v>
      </c>
      <c r="N355">
        <v>2.7080502011022101</v>
      </c>
      <c r="O355" t="s">
        <v>258</v>
      </c>
      <c r="P355">
        <v>12.579581563003016</v>
      </c>
      <c r="Q355">
        <v>8.3934201112105224</v>
      </c>
      <c r="R355">
        <v>6.7109274126073597</v>
      </c>
      <c r="S355">
        <v>8.0759443752799651</v>
      </c>
      <c r="T355">
        <v>0.72798434442270055</v>
      </c>
      <c r="U355">
        <v>0.18590998043052837</v>
      </c>
      <c r="V355">
        <v>8.6105675146771032E-2</v>
      </c>
    </row>
    <row r="356" spans="1:22" x14ac:dyDescent="0.25">
      <c r="A356">
        <v>2020</v>
      </c>
      <c r="B356" t="s">
        <v>167</v>
      </c>
      <c r="C356">
        <v>36</v>
      </c>
      <c r="D356">
        <v>1984</v>
      </c>
      <c r="E356" t="s">
        <v>50</v>
      </c>
      <c r="F356">
        <v>0.37175973151226804</v>
      </c>
      <c r="G356">
        <v>0.27611185009542538</v>
      </c>
      <c r="H356">
        <v>0.26805967300004491</v>
      </c>
      <c r="I356">
        <v>0.11381138892565973</v>
      </c>
      <c r="J356" t="s">
        <v>129</v>
      </c>
      <c r="K356">
        <v>12.783270108878025</v>
      </c>
      <c r="L356">
        <v>12.753673687458781</v>
      </c>
      <c r="M356">
        <v>4.7874917427820458</v>
      </c>
      <c r="N356">
        <v>3.5835189384561099</v>
      </c>
      <c r="O356" t="s">
        <v>261</v>
      </c>
      <c r="P356">
        <v>12.753673687458781</v>
      </c>
      <c r="Q356">
        <v>8.382518288089635</v>
      </c>
      <c r="R356">
        <v>7.4500795698074986</v>
      </c>
      <c r="S356">
        <v>7.8477625374736082</v>
      </c>
      <c r="T356">
        <v>0.58581235697940504</v>
      </c>
      <c r="U356">
        <v>0.39359267734553777</v>
      </c>
      <c r="V356">
        <v>2.0594965675057208E-2</v>
      </c>
    </row>
    <row r="357" spans="1:22" x14ac:dyDescent="0.25">
      <c r="A357">
        <v>2019</v>
      </c>
      <c r="B357" t="s">
        <v>167</v>
      </c>
      <c r="C357">
        <v>35</v>
      </c>
      <c r="D357">
        <v>1984</v>
      </c>
      <c r="E357" t="s">
        <v>50</v>
      </c>
      <c r="F357">
        <v>0.37899443133314481</v>
      </c>
      <c r="G357">
        <v>0.26708299986016443</v>
      </c>
      <c r="H357">
        <v>0.25151437040855784</v>
      </c>
      <c r="I357">
        <v>0.11476351108878204</v>
      </c>
      <c r="J357" t="s">
        <v>129</v>
      </c>
      <c r="K357">
        <v>12.785250135383045</v>
      </c>
      <c r="L357">
        <v>12.725190791099399</v>
      </c>
      <c r="M357">
        <v>4.7184988712950942</v>
      </c>
      <c r="N357">
        <v>3.5553480614894135</v>
      </c>
      <c r="O357" t="s">
        <v>261</v>
      </c>
      <c r="P357">
        <v>12.725190791099399</v>
      </c>
      <c r="Q357">
        <v>8.3802273363430793</v>
      </c>
      <c r="R357">
        <v>7.5283317667072467</v>
      </c>
      <c r="S357">
        <v>7.7956465363345941</v>
      </c>
      <c r="T357">
        <v>0.55733944954128445</v>
      </c>
      <c r="U357">
        <v>0.42660550458715596</v>
      </c>
      <c r="V357">
        <v>1.6055045871559634E-2</v>
      </c>
    </row>
    <row r="358" spans="1:22" x14ac:dyDescent="0.25">
      <c r="A358">
        <v>2020</v>
      </c>
      <c r="B358" t="s">
        <v>196</v>
      </c>
      <c r="C358">
        <v>18</v>
      </c>
      <c r="D358">
        <v>2002</v>
      </c>
      <c r="E358" t="s">
        <v>177</v>
      </c>
      <c r="F358">
        <v>0.20358961303462322</v>
      </c>
      <c r="G358">
        <v>3.5459898971055448E-2</v>
      </c>
      <c r="H358">
        <v>1.1424603388206457E-2</v>
      </c>
      <c r="I358">
        <v>0.3669042769857434</v>
      </c>
      <c r="J358" t="s">
        <v>68</v>
      </c>
      <c r="K358">
        <v>16.791012317691699</v>
      </c>
      <c r="L358">
        <v>15.658379087943239</v>
      </c>
      <c r="M358">
        <v>7.6009024595420822</v>
      </c>
      <c r="N358">
        <v>2.8903717578961645</v>
      </c>
      <c r="O358" t="s">
        <v>261</v>
      </c>
      <c r="P358">
        <v>15.658379087943239</v>
      </c>
      <c r="Q358">
        <v>8.3710106812381557</v>
      </c>
      <c r="R358">
        <v>7.122866658599083</v>
      </c>
      <c r="S358">
        <v>8.0063675676502459</v>
      </c>
      <c r="T358">
        <v>0.69444444444444442</v>
      </c>
      <c r="U358">
        <v>0.28703703703703703</v>
      </c>
      <c r="V358">
        <v>1.8518518518518517E-2</v>
      </c>
    </row>
    <row r="359" spans="1:22" x14ac:dyDescent="0.25">
      <c r="A359">
        <v>2021</v>
      </c>
      <c r="B359" t="s">
        <v>200</v>
      </c>
      <c r="C359">
        <v>85</v>
      </c>
      <c r="D359">
        <v>1936</v>
      </c>
      <c r="E359" t="s">
        <v>50</v>
      </c>
      <c r="F359">
        <v>0.4820926966292135</v>
      </c>
      <c r="G359">
        <v>7.9295408605255566E-2</v>
      </c>
      <c r="H359">
        <v>3.6523728452862309E-2</v>
      </c>
      <c r="I359">
        <v>0.4901685393258427</v>
      </c>
      <c r="J359" t="s">
        <v>47</v>
      </c>
      <c r="K359">
        <v>17.44230181976479</v>
      </c>
      <c r="L359">
        <v>16.667083735818661</v>
      </c>
      <c r="M359">
        <v>8.9514401009498545</v>
      </c>
      <c r="N359">
        <v>4.4426512564903167</v>
      </c>
      <c r="O359" t="s">
        <v>260</v>
      </c>
      <c r="P359">
        <v>16.667083735818661</v>
      </c>
      <c r="Q359">
        <v>8.3710106812381557</v>
      </c>
      <c r="R359">
        <v>0</v>
      </c>
      <c r="S359">
        <v>8.3380665255188013</v>
      </c>
      <c r="T359">
        <v>0.96759259259259256</v>
      </c>
      <c r="U359">
        <v>0</v>
      </c>
      <c r="V359">
        <v>3.2407407407407406E-2</v>
      </c>
    </row>
    <row r="360" spans="1:22" x14ac:dyDescent="0.25">
      <c r="A360">
        <v>2018</v>
      </c>
      <c r="B360" t="s">
        <v>186</v>
      </c>
      <c r="C360">
        <v>81</v>
      </c>
      <c r="D360">
        <v>1937</v>
      </c>
      <c r="E360" t="s">
        <v>50</v>
      </c>
      <c r="F360">
        <v>0.19580777986718464</v>
      </c>
      <c r="G360">
        <v>0.10203808612833393</v>
      </c>
      <c r="H360">
        <v>0.1456063117317514</v>
      </c>
      <c r="I360">
        <v>0.39082156475689178</v>
      </c>
      <c r="J360" t="s">
        <v>64</v>
      </c>
      <c r="K360">
        <v>14.19854530931728</v>
      </c>
      <c r="L360">
        <v>14.554105656940939</v>
      </c>
      <c r="M360">
        <v>6.1224928095143865</v>
      </c>
      <c r="N360">
        <v>4.3944491546724391</v>
      </c>
      <c r="O360" t="s">
        <v>262</v>
      </c>
      <c r="P360">
        <v>14.554105656940939</v>
      </c>
      <c r="Q360">
        <v>8.3686931830977933</v>
      </c>
      <c r="R360">
        <v>6.9939329752231894</v>
      </c>
      <c r="S360">
        <v>7.9963172317967457</v>
      </c>
      <c r="T360">
        <v>0.68909512761020886</v>
      </c>
      <c r="U360">
        <v>0.25290023201856149</v>
      </c>
      <c r="V360">
        <v>5.8004640371229696E-2</v>
      </c>
    </row>
    <row r="361" spans="1:22" x14ac:dyDescent="0.25">
      <c r="A361">
        <v>2019</v>
      </c>
      <c r="B361" t="s">
        <v>209</v>
      </c>
      <c r="C361">
        <v>11</v>
      </c>
      <c r="D361">
        <v>2008</v>
      </c>
      <c r="E361" t="s">
        <v>50</v>
      </c>
      <c r="F361">
        <v>3.3049464786243751E-2</v>
      </c>
      <c r="G361">
        <v>1.947064932686585E-2</v>
      </c>
      <c r="H361">
        <v>3.4491869953403552E-2</v>
      </c>
      <c r="I361">
        <v>0.22565852090321489</v>
      </c>
      <c r="J361" t="s">
        <v>110</v>
      </c>
      <c r="K361">
        <v>14.666801008772817</v>
      </c>
      <c r="L361">
        <v>15.238616482565424</v>
      </c>
      <c r="M361">
        <v>7.1308988302963465</v>
      </c>
      <c r="N361">
        <v>2.3978952727983707</v>
      </c>
      <c r="O361" t="s">
        <v>258</v>
      </c>
      <c r="P361">
        <v>15.238616482565424</v>
      </c>
      <c r="Q361">
        <v>8.3663703016816537</v>
      </c>
      <c r="R361">
        <v>0</v>
      </c>
      <c r="S361">
        <v>7.9861648603327273</v>
      </c>
      <c r="T361">
        <v>0.68372093023255809</v>
      </c>
      <c r="U361">
        <v>0</v>
      </c>
      <c r="V361">
        <v>0.31627906976744186</v>
      </c>
    </row>
    <row r="362" spans="1:22" x14ac:dyDescent="0.25">
      <c r="A362">
        <v>2017</v>
      </c>
      <c r="B362" t="s">
        <v>213</v>
      </c>
      <c r="C362">
        <v>48</v>
      </c>
      <c r="D362">
        <v>1969</v>
      </c>
      <c r="E362" t="s">
        <v>50</v>
      </c>
      <c r="F362">
        <v>4.3434839418427559E-2</v>
      </c>
      <c r="G362">
        <v>2.2520054023965584E-2</v>
      </c>
      <c r="H362">
        <v>2.9537441069437606E-2</v>
      </c>
      <c r="I362">
        <v>8.3224448013848548E-6</v>
      </c>
      <c r="J362" t="s">
        <v>129</v>
      </c>
      <c r="K362">
        <v>12.08215772322454</v>
      </c>
      <c r="L362">
        <v>12.353410168424185</v>
      </c>
      <c r="M362">
        <v>4.1743872698956368</v>
      </c>
      <c r="N362">
        <v>3.8712010109078911</v>
      </c>
      <c r="O362" t="s">
        <v>261</v>
      </c>
      <c r="P362">
        <v>12.353410168424185</v>
      </c>
      <c r="Q362">
        <v>8.3663703016816537</v>
      </c>
      <c r="R362">
        <v>0</v>
      </c>
      <c r="S362">
        <v>7.7579062083517467</v>
      </c>
      <c r="T362">
        <v>0.54418604651162794</v>
      </c>
      <c r="U362">
        <v>0</v>
      </c>
      <c r="V362">
        <v>0.45581395348837211</v>
      </c>
    </row>
    <row r="363" spans="1:22" x14ac:dyDescent="0.25">
      <c r="A363">
        <v>2021</v>
      </c>
      <c r="B363" t="s">
        <v>104</v>
      </c>
      <c r="C363">
        <v>24</v>
      </c>
      <c r="D363">
        <v>1997</v>
      </c>
      <c r="E363" t="s">
        <v>45</v>
      </c>
      <c r="F363">
        <v>-0.25068870523415981</v>
      </c>
      <c r="G363">
        <v>-1.8465909090909088E-2</v>
      </c>
      <c r="H363">
        <v>-7.4712643678160912E-2</v>
      </c>
      <c r="I363">
        <v>11.636363636363637</v>
      </c>
      <c r="J363" t="s">
        <v>72</v>
      </c>
      <c r="K363">
        <v>11.710135634257934</v>
      </c>
      <c r="L363">
        <v>13.107858691201447</v>
      </c>
      <c r="M363">
        <v>4.6347289882296359</v>
      </c>
      <c r="N363">
        <v>3.1780538303479458</v>
      </c>
      <c r="O363" t="s">
        <v>259</v>
      </c>
      <c r="P363">
        <v>15.286726928197448</v>
      </c>
      <c r="Q363">
        <v>8.3650138472294238</v>
      </c>
      <c r="R363">
        <v>4.8158070537620929</v>
      </c>
      <c r="S363">
        <v>8.2146206440689724</v>
      </c>
      <c r="T363">
        <v>0.86036960985626276</v>
      </c>
      <c r="U363">
        <v>2.8747433264887063E-2</v>
      </c>
      <c r="V363">
        <v>0.11088295687885009</v>
      </c>
    </row>
    <row r="364" spans="1:22" x14ac:dyDescent="0.25">
      <c r="A364">
        <v>2017</v>
      </c>
      <c r="B364" t="s">
        <v>153</v>
      </c>
      <c r="C364">
        <v>21</v>
      </c>
      <c r="D364">
        <v>1996</v>
      </c>
      <c r="E364" t="s">
        <v>45</v>
      </c>
      <c r="F364">
        <v>0.27280170384006164</v>
      </c>
      <c r="G364">
        <v>6.0178556040461365E-2</v>
      </c>
      <c r="H364">
        <v>0.58061981070830626</v>
      </c>
      <c r="I364">
        <v>3.2111124191960272</v>
      </c>
      <c r="J364" t="s">
        <v>47</v>
      </c>
      <c r="K364">
        <v>11.382828169079987</v>
      </c>
      <c r="L364">
        <v>13.649608264280594</v>
      </c>
      <c r="M364">
        <v>1.0986122886681098</v>
      </c>
      <c r="N364">
        <v>3.044522437723423</v>
      </c>
      <c r="O364" t="s">
        <v>260</v>
      </c>
      <c r="P364">
        <v>15.75874209443792</v>
      </c>
      <c r="Q364">
        <v>8.3636264477317468</v>
      </c>
      <c r="R364">
        <v>7.338834071298904</v>
      </c>
      <c r="S364">
        <v>7.8674775383816886</v>
      </c>
      <c r="T364">
        <v>0.6088709677419355</v>
      </c>
      <c r="U364">
        <v>0.3588709677419355</v>
      </c>
      <c r="V364">
        <v>3.2258064516129031E-2</v>
      </c>
    </row>
    <row r="365" spans="1:22" x14ac:dyDescent="0.25">
      <c r="A365">
        <v>2020</v>
      </c>
      <c r="B365" t="s">
        <v>153</v>
      </c>
      <c r="C365">
        <v>24</v>
      </c>
      <c r="D365">
        <v>1996</v>
      </c>
      <c r="E365" t="s">
        <v>45</v>
      </c>
      <c r="F365">
        <v>0.31625579722725133</v>
      </c>
      <c r="G365">
        <v>7.048446583561685E-2</v>
      </c>
      <c r="H365">
        <v>0.57829098783488087</v>
      </c>
      <c r="I365">
        <v>3.2040809999751994</v>
      </c>
      <c r="J365" t="s">
        <v>47</v>
      </c>
      <c r="K365">
        <v>11.387396255021875</v>
      </c>
      <c r="L365">
        <v>13.492081093389984</v>
      </c>
      <c r="M365">
        <v>1.0986122886681098</v>
      </c>
      <c r="N365">
        <v>3.1780538303479458</v>
      </c>
      <c r="O365" t="s">
        <v>260</v>
      </c>
      <c r="P365">
        <v>15.636549318286894</v>
      </c>
      <c r="Q365">
        <v>8.3526169942525943</v>
      </c>
      <c r="R365">
        <v>7.028779988066451</v>
      </c>
      <c r="S365">
        <v>8.0144801713127745</v>
      </c>
      <c r="T365">
        <v>0.71309771309771308</v>
      </c>
      <c r="U365">
        <v>0.26611226611226607</v>
      </c>
      <c r="V365">
        <v>2.0790020790020788E-2</v>
      </c>
    </row>
    <row r="366" spans="1:22" x14ac:dyDescent="0.25">
      <c r="A366">
        <v>2020</v>
      </c>
      <c r="B366" t="s">
        <v>60</v>
      </c>
      <c r="C366">
        <v>93</v>
      </c>
      <c r="D366">
        <v>1927</v>
      </c>
      <c r="E366" t="s">
        <v>50</v>
      </c>
      <c r="F366">
        <v>-6.5375702501464808E-2</v>
      </c>
      <c r="G366">
        <v>-5.8255289165374986E-2</v>
      </c>
      <c r="H366">
        <v>-0.61814733034428271</v>
      </c>
      <c r="I366">
        <v>2.1288272294432146E-2</v>
      </c>
      <c r="J366" t="s">
        <v>47</v>
      </c>
      <c r="K366">
        <v>13.267905106325944</v>
      </c>
      <c r="L366">
        <v>15.62979704454059</v>
      </c>
      <c r="M366">
        <v>5.9661467391236922</v>
      </c>
      <c r="N366">
        <v>4.5325994931532563</v>
      </c>
      <c r="O366" t="s">
        <v>260</v>
      </c>
      <c r="P366">
        <v>15.62979704454059</v>
      </c>
      <c r="Q366">
        <v>8.3499572720403243</v>
      </c>
      <c r="R366">
        <v>6.6720329454610674</v>
      </c>
      <c r="S366">
        <v>7.9083871592900428</v>
      </c>
      <c r="T366">
        <v>0.64302600472813243</v>
      </c>
      <c r="U366">
        <v>0.1867612293144208</v>
      </c>
      <c r="V366">
        <v>0.1702127659574468</v>
      </c>
    </row>
    <row r="367" spans="1:22" x14ac:dyDescent="0.25">
      <c r="A367">
        <v>2017</v>
      </c>
      <c r="B367" t="s">
        <v>204</v>
      </c>
      <c r="C367">
        <v>109</v>
      </c>
      <c r="D367">
        <v>1908</v>
      </c>
      <c r="E367" t="s">
        <v>50</v>
      </c>
      <c r="F367">
        <v>0.20722006899490097</v>
      </c>
      <c r="G367">
        <v>6.6597538667784201E-2</v>
      </c>
      <c r="H367">
        <v>4.0507569582767029E-2</v>
      </c>
      <c r="I367">
        <v>0.3353588559490922</v>
      </c>
      <c r="J367" t="s">
        <v>47</v>
      </c>
      <c r="K367">
        <v>14.9066419342541</v>
      </c>
      <c r="L367">
        <v>14.409463174257308</v>
      </c>
      <c r="M367">
        <v>7.9554250889126719</v>
      </c>
      <c r="N367">
        <v>4.6913478822291435</v>
      </c>
      <c r="O367" t="s">
        <v>260</v>
      </c>
      <c r="P367">
        <v>14.409463174257308</v>
      </c>
      <c r="Q367">
        <v>8.3452179266764279</v>
      </c>
      <c r="R367">
        <v>6.6592939196836376</v>
      </c>
      <c r="S367">
        <v>8.0740262161240608</v>
      </c>
      <c r="T367">
        <v>0.76247030878859856</v>
      </c>
      <c r="U367">
        <v>0.18527315914489312</v>
      </c>
      <c r="V367">
        <v>5.2256532066508314E-2</v>
      </c>
    </row>
    <row r="368" spans="1:22" x14ac:dyDescent="0.25">
      <c r="A368">
        <v>2021</v>
      </c>
      <c r="B368" t="s">
        <v>221</v>
      </c>
      <c r="C368">
        <v>19</v>
      </c>
      <c r="D368">
        <v>2002</v>
      </c>
      <c r="E368" t="s">
        <v>50</v>
      </c>
      <c r="F368">
        <v>7.5742047250342184E-2</v>
      </c>
      <c r="G368">
        <v>3.469330272367413E-2</v>
      </c>
      <c r="H368">
        <v>4.1140070176950781E-2</v>
      </c>
      <c r="I368">
        <v>0.23181496591442569</v>
      </c>
      <c r="J368" t="s">
        <v>129</v>
      </c>
      <c r="K368">
        <v>12.536954283838142</v>
      </c>
      <c r="L368">
        <v>12.707390210626235</v>
      </c>
      <c r="M368">
        <v>3.3322045101752038</v>
      </c>
      <c r="N368">
        <v>2.9444389791664403</v>
      </c>
      <c r="O368" t="s">
        <v>261</v>
      </c>
      <c r="P368">
        <v>12.707390210626235</v>
      </c>
      <c r="Q368">
        <v>8.3452179266764279</v>
      </c>
      <c r="R368">
        <v>6.956545443151569</v>
      </c>
      <c r="S368">
        <v>7.6685611080158971</v>
      </c>
      <c r="T368">
        <v>0.50831353919239908</v>
      </c>
      <c r="U368">
        <v>0.24940617577197149</v>
      </c>
      <c r="V368">
        <v>0.24228028503562946</v>
      </c>
    </row>
    <row r="369" spans="1:22" x14ac:dyDescent="0.25">
      <c r="A369">
        <v>2018</v>
      </c>
      <c r="B369" t="s">
        <v>157</v>
      </c>
      <c r="C369">
        <v>12</v>
      </c>
      <c r="D369">
        <v>2006</v>
      </c>
      <c r="E369" t="s">
        <v>50</v>
      </c>
      <c r="F369">
        <v>0.13230700013083302</v>
      </c>
      <c r="G369">
        <v>5.2005027135357873E-2</v>
      </c>
      <c r="H369">
        <v>5.4763982608424626E-2</v>
      </c>
      <c r="I369">
        <v>0.33908716208139322</v>
      </c>
      <c r="J369" t="s">
        <v>47</v>
      </c>
      <c r="K369">
        <v>14.758154961131025</v>
      </c>
      <c r="L369">
        <v>14.809847297740751</v>
      </c>
      <c r="M369">
        <v>7.3058600326840093</v>
      </c>
      <c r="N369">
        <v>2.4849066497880004</v>
      </c>
      <c r="O369" t="s">
        <v>260</v>
      </c>
      <c r="P369">
        <v>14.809847297740751</v>
      </c>
      <c r="Q369">
        <v>8.3404560129161833</v>
      </c>
      <c r="R369">
        <v>7.4024515208182438</v>
      </c>
      <c r="S369">
        <v>7.7579062083517467</v>
      </c>
      <c r="T369">
        <v>0.55847255369928406</v>
      </c>
      <c r="U369">
        <v>0.39140811455847258</v>
      </c>
      <c r="V369">
        <v>5.0119331742243436E-2</v>
      </c>
    </row>
    <row r="370" spans="1:22" x14ac:dyDescent="0.25">
      <c r="A370">
        <v>2021</v>
      </c>
      <c r="B370" t="s">
        <v>49</v>
      </c>
      <c r="C370">
        <v>26</v>
      </c>
      <c r="D370">
        <v>1995</v>
      </c>
      <c r="E370" t="s">
        <v>50</v>
      </c>
      <c r="F370">
        <v>3.2073310423825885E-2</v>
      </c>
      <c r="G370">
        <v>1.5034902452120994E-2</v>
      </c>
      <c r="H370">
        <v>1.4101057579318449E-2</v>
      </c>
      <c r="I370">
        <v>0.45780832378770525</v>
      </c>
      <c r="J370" t="s">
        <v>47</v>
      </c>
      <c r="K370">
        <v>15.600077556610824</v>
      </c>
      <c r="L370">
        <v>15.535953028441286</v>
      </c>
      <c r="M370">
        <v>7.5459181512093227</v>
      </c>
      <c r="N370">
        <v>3.2580965380214821</v>
      </c>
      <c r="O370" t="s">
        <v>260</v>
      </c>
      <c r="P370">
        <v>15.535953028441286</v>
      </c>
      <c r="Q370">
        <v>8.3404560129161833</v>
      </c>
      <c r="R370">
        <v>5.1929568508902104</v>
      </c>
      <c r="S370">
        <v>8.2940496401020276</v>
      </c>
      <c r="T370">
        <v>0.95465393794749398</v>
      </c>
      <c r="U370">
        <v>4.2959427207637228E-2</v>
      </c>
      <c r="V370">
        <v>2.3866348448687352E-3</v>
      </c>
    </row>
    <row r="371" spans="1:22" x14ac:dyDescent="0.25">
      <c r="A371">
        <v>2022</v>
      </c>
      <c r="B371" t="s">
        <v>213</v>
      </c>
      <c r="C371">
        <v>53</v>
      </c>
      <c r="D371">
        <v>1969</v>
      </c>
      <c r="E371" t="s">
        <v>50</v>
      </c>
      <c r="F371">
        <v>-2.2308179299795436E-2</v>
      </c>
      <c r="G371">
        <v>-1.497005252779258E-2</v>
      </c>
      <c r="H371">
        <v>-2.1190579647171286E-2</v>
      </c>
      <c r="I371">
        <v>1.0817417652591095E-2</v>
      </c>
      <c r="J371" t="s">
        <v>129</v>
      </c>
      <c r="K371">
        <v>12.56958664969166</v>
      </c>
      <c r="L371">
        <v>12.917091669052658</v>
      </c>
      <c r="M371">
        <v>4.3438054218536841</v>
      </c>
      <c r="N371">
        <v>3.970291913552122</v>
      </c>
      <c r="O371" t="s">
        <v>261</v>
      </c>
      <c r="P371">
        <v>12.917091669052658</v>
      </c>
      <c r="Q371">
        <v>8.3404560129161833</v>
      </c>
      <c r="R371">
        <v>6.9077552789821368</v>
      </c>
      <c r="S371">
        <v>7.8516611778892651</v>
      </c>
      <c r="T371">
        <v>0.61336515513126488</v>
      </c>
      <c r="U371">
        <v>0.2386634844868735</v>
      </c>
      <c r="V371">
        <v>0.14797136038186157</v>
      </c>
    </row>
    <row r="372" spans="1:22" x14ac:dyDescent="0.25">
      <c r="A372">
        <v>2016</v>
      </c>
      <c r="B372" t="s">
        <v>219</v>
      </c>
      <c r="C372">
        <v>14</v>
      </c>
      <c r="D372">
        <v>2002</v>
      </c>
      <c r="E372" t="s">
        <v>45</v>
      </c>
      <c r="F372">
        <v>-0.52116207951070337</v>
      </c>
      <c r="G372">
        <v>-0.15312870646587357</v>
      </c>
      <c r="H372">
        <v>-0.38273407146225891</v>
      </c>
      <c r="I372">
        <v>0.96746177370030573</v>
      </c>
      <c r="J372" t="s">
        <v>72</v>
      </c>
      <c r="K372">
        <v>10.703851025734117</v>
      </c>
      <c r="L372">
        <v>11.619912656872575</v>
      </c>
      <c r="M372">
        <v>4.962844630259907</v>
      </c>
      <c r="N372">
        <v>2.6390573296152584</v>
      </c>
      <c r="O372" t="s">
        <v>259</v>
      </c>
      <c r="P372">
        <v>13.776963177879395</v>
      </c>
      <c r="Q372">
        <v>8.3379074219534104</v>
      </c>
      <c r="R372">
        <v>4.8136499475340271</v>
      </c>
      <c r="S372">
        <v>8.2704171803509929</v>
      </c>
      <c r="T372">
        <v>0.93473684210526298</v>
      </c>
      <c r="U372">
        <v>2.9473684210526312E-2</v>
      </c>
      <c r="V372">
        <v>3.5789473684210517E-2</v>
      </c>
    </row>
    <row r="373" spans="1:22" x14ac:dyDescent="0.25">
      <c r="A373">
        <v>2020</v>
      </c>
      <c r="B373" t="s">
        <v>233</v>
      </c>
      <c r="C373">
        <v>10</v>
      </c>
      <c r="D373">
        <v>2010</v>
      </c>
      <c r="E373" t="s">
        <v>50</v>
      </c>
      <c r="F373">
        <v>-0.27926020161679926</v>
      </c>
      <c r="G373">
        <v>-0.19980988593155893</v>
      </c>
      <c r="H373">
        <v>-0.16674519230769233</v>
      </c>
      <c r="I373">
        <v>0.16224086658722234</v>
      </c>
      <c r="J373" t="s">
        <v>129</v>
      </c>
      <c r="K373">
        <v>13.343905647351566</v>
      </c>
      <c r="L373">
        <v>13.163006155866345</v>
      </c>
      <c r="M373">
        <v>2.9957322735539909</v>
      </c>
      <c r="N373">
        <v>2.3025850929940459</v>
      </c>
      <c r="O373" t="s">
        <v>261</v>
      </c>
      <c r="P373">
        <v>13.163006155866345</v>
      </c>
      <c r="Q373">
        <v>8.3332703532553083</v>
      </c>
      <c r="R373">
        <v>6.522092798170152</v>
      </c>
      <c r="S373">
        <v>7.9120568881790057</v>
      </c>
      <c r="T373">
        <v>0.65625</v>
      </c>
      <c r="U373">
        <v>0.16346153846153846</v>
      </c>
      <c r="V373">
        <v>0.18028846153846154</v>
      </c>
    </row>
    <row r="374" spans="1:22" x14ac:dyDescent="0.25">
      <c r="A374">
        <v>2022</v>
      </c>
      <c r="B374" t="s">
        <v>217</v>
      </c>
      <c r="C374">
        <v>41</v>
      </c>
      <c r="D374">
        <v>1981</v>
      </c>
      <c r="E374" t="s">
        <v>50</v>
      </c>
      <c r="F374">
        <v>-1.7045813613080527E-2</v>
      </c>
      <c r="G374">
        <v>-1.683601084387552E-2</v>
      </c>
      <c r="H374">
        <v>-8.2094309745614588E-2</v>
      </c>
      <c r="I374">
        <v>8.5399867801004652E-7</v>
      </c>
      <c r="J374" t="s">
        <v>47</v>
      </c>
      <c r="K374">
        <v>12.401372123614385</v>
      </c>
      <c r="L374">
        <v>13.985720733850885</v>
      </c>
      <c r="M374">
        <v>2.1972245773362196</v>
      </c>
      <c r="N374">
        <v>3.713572066704308</v>
      </c>
      <c r="O374" t="s">
        <v>260</v>
      </c>
      <c r="P374">
        <v>13.985720733850885</v>
      </c>
      <c r="Q374">
        <v>8.3332703532553083</v>
      </c>
      <c r="R374">
        <v>0</v>
      </c>
      <c r="S374">
        <v>8.2321742363839405</v>
      </c>
      <c r="T374">
        <v>0.90384615384615385</v>
      </c>
      <c r="U374">
        <v>0</v>
      </c>
      <c r="V374">
        <v>9.6153846153846159E-2</v>
      </c>
    </row>
    <row r="375" spans="1:22" x14ac:dyDescent="0.25">
      <c r="A375">
        <v>2022</v>
      </c>
      <c r="B375" t="s">
        <v>104</v>
      </c>
      <c r="C375">
        <v>25</v>
      </c>
      <c r="D375">
        <v>1997</v>
      </c>
      <c r="E375" t="s">
        <v>45</v>
      </c>
      <c r="F375">
        <v>0.86863270777479895</v>
      </c>
      <c r="G375">
        <v>6.4799999999999996E-2</v>
      </c>
      <c r="H375">
        <v>0.1913762551683402</v>
      </c>
      <c r="I375">
        <v>11.219839142091153</v>
      </c>
      <c r="J375" t="s">
        <v>72</v>
      </c>
      <c r="K375">
        <v>12.039427568121226</v>
      </c>
      <c r="L375">
        <v>13.122363377404328</v>
      </c>
      <c r="M375">
        <v>5.2040066870767951</v>
      </c>
      <c r="N375">
        <v>3.2188758248682006</v>
      </c>
      <c r="O375" t="s">
        <v>259</v>
      </c>
      <c r="P375">
        <v>15.415564579088034</v>
      </c>
      <c r="Q375">
        <v>8.3286171158343922</v>
      </c>
      <c r="R375">
        <v>6.7496384108849998</v>
      </c>
      <c r="S375">
        <v>7.9556092178736089</v>
      </c>
      <c r="T375">
        <v>0.68865979381443299</v>
      </c>
      <c r="U375">
        <v>0.20618556701030927</v>
      </c>
      <c r="V375">
        <v>0.10515463917525772</v>
      </c>
    </row>
    <row r="376" spans="1:22" x14ac:dyDescent="0.25">
      <c r="A376">
        <v>2019</v>
      </c>
      <c r="B376" t="s">
        <v>196</v>
      </c>
      <c r="C376">
        <v>17</v>
      </c>
      <c r="D376">
        <v>2002</v>
      </c>
      <c r="E376" t="s">
        <v>177</v>
      </c>
      <c r="F376">
        <v>0.26781044430065781</v>
      </c>
      <c r="G376">
        <v>3.8035856676676305E-2</v>
      </c>
      <c r="H376">
        <v>1.1671153368845102E-2</v>
      </c>
      <c r="I376">
        <v>0.68131605197886336</v>
      </c>
      <c r="J376" t="s">
        <v>68</v>
      </c>
      <c r="K376">
        <v>16.426904473668412</v>
      </c>
      <c r="L376">
        <v>15.245495435458883</v>
      </c>
      <c r="M376">
        <v>7.3132203870903014</v>
      </c>
      <c r="N376">
        <v>2.8332133440562162</v>
      </c>
      <c r="O376" t="s">
        <v>261</v>
      </c>
      <c r="P376">
        <v>15.245495435458883</v>
      </c>
      <c r="Q376">
        <v>8.3284510668193601</v>
      </c>
      <c r="R376">
        <v>7.4145728813505887</v>
      </c>
      <c r="S376">
        <v>7.7832240163360371</v>
      </c>
      <c r="T376">
        <v>0.57971014492753625</v>
      </c>
      <c r="U376">
        <v>0.40096618357487923</v>
      </c>
      <c r="V376">
        <v>1.932367149758454E-2</v>
      </c>
    </row>
    <row r="377" spans="1:22" x14ac:dyDescent="0.25">
      <c r="A377">
        <v>2017</v>
      </c>
      <c r="B377" t="s">
        <v>209</v>
      </c>
      <c r="C377">
        <v>9</v>
      </c>
      <c r="D377">
        <v>2008</v>
      </c>
      <c r="E377" t="s">
        <v>50</v>
      </c>
      <c r="F377">
        <v>4.0061304526077687E-2</v>
      </c>
      <c r="G377">
        <v>2.6054860830980235E-2</v>
      </c>
      <c r="H377">
        <v>4.2801932879359385E-2</v>
      </c>
      <c r="I377">
        <v>0.15373393810872685</v>
      </c>
      <c r="J377" t="s">
        <v>110</v>
      </c>
      <c r="K377">
        <v>14.226986895707924</v>
      </c>
      <c r="L377">
        <v>14.723365811017327</v>
      </c>
      <c r="M377">
        <v>6.6489845500247764</v>
      </c>
      <c r="N377">
        <v>2.1972245773362196</v>
      </c>
      <c r="O377" t="s">
        <v>258</v>
      </c>
      <c r="P377">
        <v>14.723365811017327</v>
      </c>
      <c r="Q377">
        <v>8.3163002490368481</v>
      </c>
      <c r="R377">
        <v>0</v>
      </c>
      <c r="S377">
        <v>7.9550742732626958</v>
      </c>
      <c r="T377">
        <v>0.69682151589242058</v>
      </c>
      <c r="U377">
        <v>0</v>
      </c>
      <c r="V377">
        <v>0.30317848410757947</v>
      </c>
    </row>
    <row r="378" spans="1:22" x14ac:dyDescent="0.25">
      <c r="A378">
        <v>2021</v>
      </c>
      <c r="B378" t="s">
        <v>235</v>
      </c>
      <c r="C378">
        <v>21</v>
      </c>
      <c r="D378">
        <v>2000</v>
      </c>
      <c r="E378" t="s">
        <v>50</v>
      </c>
      <c r="F378">
        <v>5.5207852425781329E-2</v>
      </c>
      <c r="G378">
        <v>3.249016872348745E-2</v>
      </c>
      <c r="H378">
        <v>2.8027012072280831E-2</v>
      </c>
      <c r="I378">
        <v>7.4686364639996783E-2</v>
      </c>
      <c r="J378" t="s">
        <v>68</v>
      </c>
      <c r="K378">
        <v>13.796673244602644</v>
      </c>
      <c r="L378">
        <v>13.648904463847447</v>
      </c>
      <c r="M378">
        <v>5.9584246930297819</v>
      </c>
      <c r="N378">
        <v>3.044522437723423</v>
      </c>
      <c r="O378" t="s">
        <v>261</v>
      </c>
      <c r="P378">
        <v>13.648904463847447</v>
      </c>
      <c r="Q378">
        <v>8.3163002490368481</v>
      </c>
      <c r="R378">
        <v>6.8458798752640497</v>
      </c>
      <c r="S378">
        <v>7.9302062066846828</v>
      </c>
      <c r="T378">
        <v>0.67970660146699269</v>
      </c>
      <c r="U378">
        <v>0.22982885085574573</v>
      </c>
      <c r="V378">
        <v>9.0464547677261614E-2</v>
      </c>
    </row>
    <row r="379" spans="1:22" x14ac:dyDescent="0.25">
      <c r="A379">
        <v>2019</v>
      </c>
      <c r="B379" t="s">
        <v>192</v>
      </c>
      <c r="C379">
        <v>22</v>
      </c>
      <c r="D379">
        <v>1997</v>
      </c>
      <c r="E379" t="s">
        <v>50</v>
      </c>
      <c r="F379">
        <v>8.4216074026005686E-2</v>
      </c>
      <c r="G379">
        <v>3.9960384434035018E-2</v>
      </c>
      <c r="H379">
        <v>4.0678753025140915E-2</v>
      </c>
      <c r="I379">
        <v>0.43067955845358924</v>
      </c>
      <c r="J379" t="s">
        <v>47</v>
      </c>
      <c r="K379">
        <v>14.394025483939856</v>
      </c>
      <c r="L379">
        <v>14.411842827179015</v>
      </c>
      <c r="M379">
        <v>6.5279579176225502</v>
      </c>
      <c r="N379">
        <v>3.0910424533583161</v>
      </c>
      <c r="O379" t="s">
        <v>260</v>
      </c>
      <c r="P379">
        <v>14.411842827179015</v>
      </c>
      <c r="Q379">
        <v>8.3138522673982074</v>
      </c>
      <c r="R379">
        <v>6.2146080984221914</v>
      </c>
      <c r="S379">
        <v>8.0802374162167023</v>
      </c>
      <c r="T379">
        <v>0.79166666666666663</v>
      </c>
      <c r="U379">
        <v>0.12254901960784313</v>
      </c>
      <c r="V379">
        <v>8.5784313725490197E-2</v>
      </c>
    </row>
    <row r="380" spans="1:22" x14ac:dyDescent="0.25">
      <c r="A380">
        <v>2016</v>
      </c>
      <c r="B380" t="s">
        <v>229</v>
      </c>
      <c r="C380">
        <v>9</v>
      </c>
      <c r="D380">
        <v>2007</v>
      </c>
      <c r="E380" t="s">
        <v>50</v>
      </c>
      <c r="F380">
        <v>0.26912701878888534</v>
      </c>
      <c r="G380">
        <v>4.1285129985786768E-2</v>
      </c>
      <c r="H380">
        <v>0.80859445944473374</v>
      </c>
      <c r="I380">
        <v>1.5037445287868048</v>
      </c>
      <c r="J380" t="s">
        <v>84</v>
      </c>
      <c r="K380">
        <v>13.401097536414687</v>
      </c>
      <c r="L380">
        <v>16.375892655199603</v>
      </c>
      <c r="M380">
        <v>3.5263605246161616</v>
      </c>
      <c r="N380">
        <v>2.1972245773362196</v>
      </c>
      <c r="O380" t="s">
        <v>258</v>
      </c>
      <c r="P380">
        <v>16.375892655199603</v>
      </c>
      <c r="Q380">
        <v>8.3138522673982074</v>
      </c>
      <c r="R380">
        <v>7.1467721794526371</v>
      </c>
      <c r="S380">
        <v>7.8785341961403619</v>
      </c>
      <c r="T380">
        <v>0.6470588235294118</v>
      </c>
      <c r="U380">
        <v>0.31127450980392157</v>
      </c>
      <c r="V380">
        <v>4.1666666666666664E-2</v>
      </c>
    </row>
    <row r="381" spans="1:22" x14ac:dyDescent="0.25">
      <c r="A381">
        <v>2019</v>
      </c>
      <c r="B381" t="s">
        <v>204</v>
      </c>
      <c r="C381">
        <v>111</v>
      </c>
      <c r="D381">
        <v>1908</v>
      </c>
      <c r="E381" t="s">
        <v>50</v>
      </c>
      <c r="F381">
        <v>0.18226114655159067</v>
      </c>
      <c r="G381">
        <v>3.9625185657170291E-2</v>
      </c>
      <c r="H381">
        <v>3.0842284335539975E-2</v>
      </c>
      <c r="I381">
        <v>1.3581017280315371</v>
      </c>
      <c r="J381" t="s">
        <v>47</v>
      </c>
      <c r="K381">
        <v>15.049770539978642</v>
      </c>
      <c r="L381">
        <v>14.799192238932561</v>
      </c>
      <c r="M381">
        <v>8.0043655649795742</v>
      </c>
      <c r="N381">
        <v>4.7095302013123339</v>
      </c>
      <c r="O381" t="s">
        <v>260</v>
      </c>
      <c r="P381">
        <v>14.799192238932561</v>
      </c>
      <c r="Q381">
        <v>8.3089382525957785</v>
      </c>
      <c r="R381">
        <v>5.598421958998375</v>
      </c>
      <c r="S381">
        <v>8.1605182474775049</v>
      </c>
      <c r="T381">
        <v>0.86206896551724133</v>
      </c>
      <c r="U381">
        <v>6.6502463054187194E-2</v>
      </c>
      <c r="V381">
        <v>7.1428571428571425E-2</v>
      </c>
    </row>
    <row r="382" spans="1:22" x14ac:dyDescent="0.25">
      <c r="A382">
        <v>2019</v>
      </c>
      <c r="B382" t="s">
        <v>225</v>
      </c>
      <c r="C382">
        <v>24</v>
      </c>
      <c r="D382">
        <v>1995</v>
      </c>
      <c r="E382" t="s">
        <v>50</v>
      </c>
      <c r="F382">
        <v>0.73212370171254049</v>
      </c>
      <c r="G382">
        <v>0.21497071667713491</v>
      </c>
      <c r="H382">
        <v>0.10883927784125338</v>
      </c>
      <c r="I382">
        <v>0.63526798672370921</v>
      </c>
      <c r="J382" t="s">
        <v>68</v>
      </c>
      <c r="K382">
        <v>14.572595454214337</v>
      </c>
      <c r="L382">
        <v>13.89196591570855</v>
      </c>
      <c r="M382">
        <v>7.3505161718339984</v>
      </c>
      <c r="N382">
        <v>3.1780538303479458</v>
      </c>
      <c r="O382" t="s">
        <v>261</v>
      </c>
      <c r="P382">
        <v>13.89196591570855</v>
      </c>
      <c r="Q382">
        <v>8.3064721601005846</v>
      </c>
      <c r="R382">
        <v>6.6720329454610674</v>
      </c>
      <c r="S382">
        <v>8.0487882835341988</v>
      </c>
      <c r="T382">
        <v>0.77283950617283947</v>
      </c>
      <c r="U382">
        <v>0.19506172839506172</v>
      </c>
      <c r="V382">
        <v>3.2098765432098768E-2</v>
      </c>
    </row>
    <row r="383" spans="1:22" x14ac:dyDescent="0.25">
      <c r="A383">
        <v>2019</v>
      </c>
      <c r="B383" t="s">
        <v>229</v>
      </c>
      <c r="C383">
        <v>12</v>
      </c>
      <c r="D383">
        <v>2007</v>
      </c>
      <c r="E383" t="s">
        <v>50</v>
      </c>
      <c r="F383">
        <v>0.24269623323426848</v>
      </c>
      <c r="G383">
        <v>4.5148477759246075E-2</v>
      </c>
      <c r="H383">
        <v>0.82494018308723094</v>
      </c>
      <c r="I383">
        <v>1.8092905429777713</v>
      </c>
      <c r="J383" t="s">
        <v>84</v>
      </c>
      <c r="K383">
        <v>13.772958943513478</v>
      </c>
      <c r="L383">
        <v>16.678313257764433</v>
      </c>
      <c r="M383">
        <v>3.8501476017100584</v>
      </c>
      <c r="N383">
        <v>2.4849066497880004</v>
      </c>
      <c r="O383" t="s">
        <v>258</v>
      </c>
      <c r="P383">
        <v>16.678313257764433</v>
      </c>
      <c r="Q383">
        <v>8.2990371816130661</v>
      </c>
      <c r="R383">
        <v>7.0299729117063858</v>
      </c>
      <c r="S383">
        <v>7.897296472595885</v>
      </c>
      <c r="T383">
        <v>0.6691542288557214</v>
      </c>
      <c r="U383">
        <v>0.28109452736318408</v>
      </c>
      <c r="V383">
        <v>4.975124378109453E-2</v>
      </c>
    </row>
    <row r="384" spans="1:22" x14ac:dyDescent="0.25">
      <c r="A384">
        <v>2022</v>
      </c>
      <c r="B384" t="s">
        <v>225</v>
      </c>
      <c r="C384">
        <v>27</v>
      </c>
      <c r="D384">
        <v>1995</v>
      </c>
      <c r="E384" t="s">
        <v>50</v>
      </c>
      <c r="F384">
        <v>0.88916533669202669</v>
      </c>
      <c r="G384">
        <v>0.27800428122662058</v>
      </c>
      <c r="H384">
        <v>0.1301882695343011</v>
      </c>
      <c r="I384">
        <v>0.39602180789484753</v>
      </c>
      <c r="J384" t="s">
        <v>68</v>
      </c>
      <c r="K384">
        <v>14.942214553798568</v>
      </c>
      <c r="L384">
        <v>14.183559670103662</v>
      </c>
      <c r="M384">
        <v>7.6211951628098449</v>
      </c>
      <c r="N384">
        <v>3.2958368660043291</v>
      </c>
      <c r="O384" t="s">
        <v>261</v>
      </c>
      <c r="P384">
        <v>14.183559670103662</v>
      </c>
      <c r="Q384">
        <v>8.2890370982784827</v>
      </c>
      <c r="R384">
        <v>6.6720329454610674</v>
      </c>
      <c r="S384">
        <v>8.0359263698917918</v>
      </c>
      <c r="T384">
        <v>0.77638190954773867</v>
      </c>
      <c r="U384">
        <v>0.19849246231155779</v>
      </c>
      <c r="V384">
        <v>2.5125628140703519E-2</v>
      </c>
    </row>
    <row r="385" spans="1:22" x14ac:dyDescent="0.25">
      <c r="A385">
        <v>2020</v>
      </c>
      <c r="B385" t="s">
        <v>198</v>
      </c>
      <c r="C385">
        <v>54</v>
      </c>
      <c r="D385">
        <v>1966</v>
      </c>
      <c r="E385" t="s">
        <v>50</v>
      </c>
      <c r="F385">
        <v>0.40208407418183384</v>
      </c>
      <c r="G385">
        <v>0.13371822162971886</v>
      </c>
      <c r="H385">
        <v>0.20760181045826184</v>
      </c>
      <c r="I385">
        <v>2.4515350380930827E-2</v>
      </c>
      <c r="J385" t="s">
        <v>47</v>
      </c>
      <c r="K385">
        <v>12.792377657771343</v>
      </c>
      <c r="L385">
        <v>13.232264767668203</v>
      </c>
      <c r="M385">
        <v>3.9889840465642745</v>
      </c>
      <c r="N385">
        <v>3.9889840465642745</v>
      </c>
      <c r="O385" t="s">
        <v>260</v>
      </c>
      <c r="P385">
        <v>13.232264767668203</v>
      </c>
      <c r="Q385">
        <v>8.2890370982784827</v>
      </c>
      <c r="R385">
        <v>6.8564619845945867</v>
      </c>
      <c r="S385">
        <v>7.9515593311552522</v>
      </c>
      <c r="T385">
        <v>0.71356783919597988</v>
      </c>
      <c r="U385">
        <v>0.23869346733668342</v>
      </c>
      <c r="V385">
        <v>4.7738693467336682E-2</v>
      </c>
    </row>
    <row r="386" spans="1:22" x14ac:dyDescent="0.25">
      <c r="A386">
        <v>2021</v>
      </c>
      <c r="B386" t="s">
        <v>211</v>
      </c>
      <c r="C386">
        <v>96</v>
      </c>
      <c r="D386">
        <v>1925</v>
      </c>
      <c r="E386" t="s">
        <v>50</v>
      </c>
      <c r="F386">
        <v>4.0427701869708142E-2</v>
      </c>
      <c r="G386">
        <v>1.6847446390336297E-2</v>
      </c>
      <c r="H386">
        <v>1.536159727610099E-2</v>
      </c>
      <c r="I386">
        <v>0.39194139194139199</v>
      </c>
      <c r="J386" t="s">
        <v>64</v>
      </c>
      <c r="K386">
        <v>14.740202698959164</v>
      </c>
      <c r="L386">
        <v>14.647874314823026</v>
      </c>
      <c r="M386">
        <v>7.4999765409521215</v>
      </c>
      <c r="N386">
        <v>4.5643481914678361</v>
      </c>
      <c r="O386" t="s">
        <v>262</v>
      </c>
      <c r="P386">
        <v>14.647874314823026</v>
      </c>
      <c r="Q386">
        <v>8.2865213736812358</v>
      </c>
      <c r="R386">
        <v>6.1092475827643655</v>
      </c>
      <c r="S386">
        <v>8.1196962529572492</v>
      </c>
      <c r="T386">
        <v>0.84634760705289669</v>
      </c>
      <c r="U386">
        <v>0.11335012594458438</v>
      </c>
      <c r="V386">
        <v>4.0302267002518891E-2</v>
      </c>
    </row>
    <row r="387" spans="1:22" x14ac:dyDescent="0.25">
      <c r="A387">
        <v>2016</v>
      </c>
      <c r="B387" t="s">
        <v>153</v>
      </c>
      <c r="C387">
        <v>20</v>
      </c>
      <c r="D387">
        <v>1996</v>
      </c>
      <c r="E387" t="s">
        <v>45</v>
      </c>
      <c r="F387">
        <v>0.25957616462722727</v>
      </c>
      <c r="G387">
        <v>5.7100066787649006E-2</v>
      </c>
      <c r="H387">
        <v>0.57681561073124188</v>
      </c>
      <c r="I387">
        <v>3.2510094969382854</v>
      </c>
      <c r="J387" t="s">
        <v>47</v>
      </c>
      <c r="K387">
        <v>11.385569252329214</v>
      </c>
      <c r="L387">
        <v>13.698286615985889</v>
      </c>
      <c r="M387">
        <v>1.0986122886681098</v>
      </c>
      <c r="N387">
        <v>2.9957322735539909</v>
      </c>
      <c r="O387" t="s">
        <v>260</v>
      </c>
      <c r="P387">
        <v>15.855337136992707</v>
      </c>
      <c r="Q387">
        <v>8.2838402006831338</v>
      </c>
      <c r="R387">
        <v>7.1581992396271055</v>
      </c>
      <c r="S387">
        <v>7.8444735408992887</v>
      </c>
      <c r="T387">
        <v>0.64444444444444438</v>
      </c>
      <c r="U387">
        <v>0.32444444444444442</v>
      </c>
      <c r="V387">
        <v>3.111111111111111E-2</v>
      </c>
    </row>
    <row r="388" spans="1:22" x14ac:dyDescent="0.25">
      <c r="A388">
        <v>2016</v>
      </c>
      <c r="B388" t="s">
        <v>151</v>
      </c>
      <c r="C388">
        <v>33</v>
      </c>
      <c r="D388">
        <v>1983</v>
      </c>
      <c r="E388" t="s">
        <v>45</v>
      </c>
      <c r="F388">
        <v>8.3501040645372129E-2</v>
      </c>
      <c r="G388">
        <v>5.5580362254127449E-2</v>
      </c>
      <c r="H388">
        <v>4.9110259082034209E-2</v>
      </c>
      <c r="I388">
        <v>0.17200749952697938</v>
      </c>
      <c r="J388" t="s">
        <v>68</v>
      </c>
      <c r="K388">
        <v>12.194495892769652</v>
      </c>
      <c r="L388">
        <v>12.070733906352661</v>
      </c>
      <c r="M388">
        <v>6.2766434893416445</v>
      </c>
      <c r="N388">
        <v>3.4965075614664802</v>
      </c>
      <c r="O388" t="s">
        <v>261</v>
      </c>
      <c r="P388">
        <v>14.227784427359479</v>
      </c>
      <c r="Q388">
        <v>8.2816155056610228</v>
      </c>
      <c r="R388">
        <v>6.1448845314708906</v>
      </c>
      <c r="S388">
        <v>8.0717464855555097</v>
      </c>
      <c r="T388">
        <v>0.81069042316258355</v>
      </c>
      <c r="U388">
        <v>0.1180400890868597</v>
      </c>
      <c r="V388">
        <v>7.1269487750556804E-2</v>
      </c>
    </row>
    <row r="389" spans="1:22" x14ac:dyDescent="0.25">
      <c r="A389">
        <v>2022</v>
      </c>
      <c r="B389" t="s">
        <v>60</v>
      </c>
      <c r="C389">
        <v>95</v>
      </c>
      <c r="D389">
        <v>1927</v>
      </c>
      <c r="E389" t="s">
        <v>50</v>
      </c>
      <c r="F389">
        <v>-0.17457329040914502</v>
      </c>
      <c r="G389">
        <v>-0.13687567189294833</v>
      </c>
      <c r="H389">
        <v>-1.0399003992991225</v>
      </c>
      <c r="I389">
        <v>3.5343459566266049E-2</v>
      </c>
      <c r="J389" t="s">
        <v>47</v>
      </c>
      <c r="K389">
        <v>13.726518675613438</v>
      </c>
      <c r="L389">
        <v>15.754325883892291</v>
      </c>
      <c r="M389">
        <v>6.3473892096560105</v>
      </c>
      <c r="N389">
        <v>4.5538768916005408</v>
      </c>
      <c r="O389" t="s">
        <v>260</v>
      </c>
      <c r="P389">
        <v>15.754325883892291</v>
      </c>
      <c r="Q389">
        <v>8.281470857895167</v>
      </c>
      <c r="R389">
        <v>6.620073206530356</v>
      </c>
      <c r="S389">
        <v>8.0096953577429222</v>
      </c>
      <c r="T389">
        <v>0.76202531645569616</v>
      </c>
      <c r="U389">
        <v>0.189873417721519</v>
      </c>
      <c r="V389">
        <v>4.810126582278481E-2</v>
      </c>
    </row>
    <row r="390" spans="1:22" x14ac:dyDescent="0.25">
      <c r="A390">
        <v>2020</v>
      </c>
      <c r="B390" t="s">
        <v>235</v>
      </c>
      <c r="C390">
        <v>20</v>
      </c>
      <c r="D390">
        <v>2000</v>
      </c>
      <c r="E390" t="s">
        <v>50</v>
      </c>
      <c r="F390">
        <v>9.168740558216025E-2</v>
      </c>
      <c r="G390">
        <v>4.2693847852523503E-2</v>
      </c>
      <c r="H390">
        <v>2.9778165399551592E-2</v>
      </c>
      <c r="I390">
        <v>0.10910536279670763</v>
      </c>
      <c r="J390" t="s">
        <v>68</v>
      </c>
      <c r="K390">
        <v>13.935159407462498</v>
      </c>
      <c r="L390">
        <v>13.574879996242478</v>
      </c>
      <c r="M390">
        <v>6.1070228877422545</v>
      </c>
      <c r="N390">
        <v>2.9957322735539909</v>
      </c>
      <c r="O390" t="s">
        <v>261</v>
      </c>
      <c r="P390">
        <v>13.574879996242478</v>
      </c>
      <c r="Q390">
        <v>8.281470857895167</v>
      </c>
      <c r="R390">
        <v>6.7684932116486296</v>
      </c>
      <c r="S390">
        <v>7.90100705199242</v>
      </c>
      <c r="T390">
        <v>0.68354430379746833</v>
      </c>
      <c r="U390">
        <v>0.22025316455696203</v>
      </c>
      <c r="V390">
        <v>9.6202531645569619E-2</v>
      </c>
    </row>
    <row r="391" spans="1:22" x14ac:dyDescent="0.25">
      <c r="A391">
        <v>2018</v>
      </c>
      <c r="B391" t="s">
        <v>204</v>
      </c>
      <c r="C391">
        <v>110</v>
      </c>
      <c r="D391">
        <v>1908</v>
      </c>
      <c r="E391" t="s">
        <v>50</v>
      </c>
      <c r="F391">
        <v>0.16689339880750695</v>
      </c>
      <c r="G391">
        <v>5.2383482030893679E-2</v>
      </c>
      <c r="H391">
        <v>2.9687418943057955E-2</v>
      </c>
      <c r="I391">
        <v>0.2954345081261136</v>
      </c>
      <c r="J391" t="s">
        <v>47</v>
      </c>
      <c r="K391">
        <v>15.019937359218007</v>
      </c>
      <c r="L391">
        <v>14.452069397456023</v>
      </c>
      <c r="M391">
        <v>7.9841219587029268</v>
      </c>
      <c r="N391">
        <v>4.7004803657924166</v>
      </c>
      <c r="O391" t="s">
        <v>260</v>
      </c>
      <c r="P391">
        <v>14.452069397456023</v>
      </c>
      <c r="Q391">
        <v>8.2763947048633071</v>
      </c>
      <c r="R391">
        <v>6.0161571596983539</v>
      </c>
      <c r="S391">
        <v>8.0833286087863758</v>
      </c>
      <c r="T391">
        <v>0.82442748091603058</v>
      </c>
      <c r="U391">
        <v>0.10432569974554708</v>
      </c>
      <c r="V391">
        <v>7.124681933842239E-2</v>
      </c>
    </row>
    <row r="392" spans="1:22" x14ac:dyDescent="0.25">
      <c r="A392">
        <v>2017</v>
      </c>
      <c r="B392" t="s">
        <v>151</v>
      </c>
      <c r="C392">
        <v>34</v>
      </c>
      <c r="D392">
        <v>1983</v>
      </c>
      <c r="E392" t="s">
        <v>45</v>
      </c>
      <c r="F392">
        <v>8.3623442414347798E-2</v>
      </c>
      <c r="G392">
        <v>5.644477336199958E-2</v>
      </c>
      <c r="H392">
        <v>4.4274860912785007E-2</v>
      </c>
      <c r="I392">
        <v>0.16006018262866836</v>
      </c>
      <c r="J392" t="s">
        <v>68</v>
      </c>
      <c r="K392">
        <v>12.37159979579136</v>
      </c>
      <c r="L392">
        <v>12.128754140511443</v>
      </c>
      <c r="M392">
        <v>6.3985949345352076</v>
      </c>
      <c r="N392">
        <v>3.5263605246161616</v>
      </c>
      <c r="O392" t="s">
        <v>261</v>
      </c>
      <c r="P392">
        <v>14.237887970668771</v>
      </c>
      <c r="Q392">
        <v>8.2729426464898523</v>
      </c>
      <c r="R392">
        <v>6.5997017774971356</v>
      </c>
      <c r="S392">
        <v>8.0178367444726852</v>
      </c>
      <c r="T392">
        <v>0.77483443708609268</v>
      </c>
      <c r="U392">
        <v>0.18763796909492272</v>
      </c>
      <c r="V392">
        <v>3.7527593818984552E-2</v>
      </c>
    </row>
    <row r="393" spans="1:22" x14ac:dyDescent="0.25">
      <c r="A393">
        <v>2016</v>
      </c>
      <c r="B393" t="s">
        <v>44</v>
      </c>
      <c r="C393">
        <v>35</v>
      </c>
      <c r="D393">
        <v>1981</v>
      </c>
      <c r="E393" t="s">
        <v>45</v>
      </c>
      <c r="F393">
        <v>0.32326559570263008</v>
      </c>
      <c r="G393">
        <v>6.0400333295458845E-2</v>
      </c>
      <c r="H393">
        <v>0.29895022963726681</v>
      </c>
      <c r="I393">
        <v>3.7345563269649826</v>
      </c>
      <c r="J393" t="s">
        <v>47</v>
      </c>
      <c r="K393">
        <v>9.9682447997514068</v>
      </c>
      <c r="L393">
        <v>11.567527280161812</v>
      </c>
      <c r="M393">
        <v>5.6058020662959978</v>
      </c>
      <c r="N393">
        <v>3.5553480614894135</v>
      </c>
      <c r="O393" t="s">
        <v>260</v>
      </c>
      <c r="P393">
        <v>13.72457780116863</v>
      </c>
      <c r="Q393">
        <v>8.2726669000850084</v>
      </c>
      <c r="R393">
        <v>0</v>
      </c>
      <c r="S393">
        <v>8.0662368297445397</v>
      </c>
      <c r="T393">
        <v>0.81348314606741567</v>
      </c>
      <c r="U393">
        <v>0</v>
      </c>
      <c r="V393">
        <v>0.18651685393258427</v>
      </c>
    </row>
    <row r="394" spans="1:22" x14ac:dyDescent="0.25">
      <c r="A394">
        <v>2018</v>
      </c>
      <c r="B394" t="s">
        <v>192</v>
      </c>
      <c r="C394">
        <v>21</v>
      </c>
      <c r="D394">
        <v>1997</v>
      </c>
      <c r="E394" t="s">
        <v>50</v>
      </c>
      <c r="F394">
        <v>7.7588340036971085E-2</v>
      </c>
      <c r="G394">
        <v>3.7899376994107663E-2</v>
      </c>
      <c r="H394">
        <v>3.8643636510823857E-2</v>
      </c>
      <c r="I394">
        <v>0.42861717457437154</v>
      </c>
      <c r="J394" t="s">
        <v>47</v>
      </c>
      <c r="K394">
        <v>14.319480132645701</v>
      </c>
      <c r="L394">
        <v>14.338927576357587</v>
      </c>
      <c r="M394">
        <v>6.508769136971682</v>
      </c>
      <c r="N394">
        <v>3.044522437723423</v>
      </c>
      <c r="O394" t="s">
        <v>260</v>
      </c>
      <c r="P394">
        <v>14.338927576357587</v>
      </c>
      <c r="Q394">
        <v>8.2712926529794117</v>
      </c>
      <c r="R394">
        <v>6.2146080984221914</v>
      </c>
      <c r="S394">
        <v>8.0261701949464257</v>
      </c>
      <c r="T394">
        <v>0.78260869565217395</v>
      </c>
      <c r="U394">
        <v>0.12787723785166241</v>
      </c>
      <c r="V394">
        <v>8.9514066496163683E-2</v>
      </c>
    </row>
    <row r="395" spans="1:22" x14ac:dyDescent="0.25">
      <c r="A395">
        <v>2018</v>
      </c>
      <c r="B395" t="s">
        <v>60</v>
      </c>
      <c r="C395">
        <v>91</v>
      </c>
      <c r="D395">
        <v>1927</v>
      </c>
      <c r="E395" t="s">
        <v>50</v>
      </c>
      <c r="F395">
        <v>-0.12416955777724578</v>
      </c>
      <c r="G395">
        <v>-0.10083362433983525</v>
      </c>
      <c r="H395">
        <v>-0.43262714949899267</v>
      </c>
      <c r="I395">
        <v>2.6718548326829128E-2</v>
      </c>
      <c r="J395" t="s">
        <v>47</v>
      </c>
      <c r="K395">
        <v>13.024060122817243</v>
      </c>
      <c r="L395">
        <v>14.480464518450775</v>
      </c>
      <c r="M395">
        <v>5.476463551931511</v>
      </c>
      <c r="N395">
        <v>4.5108595065168497</v>
      </c>
      <c r="O395" t="s">
        <v>260</v>
      </c>
      <c r="P395">
        <v>14.480464518450775</v>
      </c>
      <c r="Q395">
        <v>8.2712926529794117</v>
      </c>
      <c r="R395">
        <v>6.8458798752640497</v>
      </c>
      <c r="S395">
        <v>7.8359745817215662</v>
      </c>
      <c r="T395">
        <v>0.6470588235294118</v>
      </c>
      <c r="U395">
        <v>0.24040920716112532</v>
      </c>
      <c r="V395">
        <v>0.11253196930946291</v>
      </c>
    </row>
    <row r="396" spans="1:22" x14ac:dyDescent="0.25">
      <c r="A396">
        <v>2020</v>
      </c>
      <c r="B396" t="s">
        <v>174</v>
      </c>
      <c r="C396">
        <v>12</v>
      </c>
      <c r="D396">
        <v>2008</v>
      </c>
      <c r="E396" t="s">
        <v>50</v>
      </c>
      <c r="F396">
        <v>0.25476896990250109</v>
      </c>
      <c r="G396">
        <v>7.0009901566777333E-2</v>
      </c>
      <c r="H396">
        <v>0.37236679058240396</v>
      </c>
      <c r="I396">
        <v>2.1627808393387027</v>
      </c>
      <c r="J396" t="s">
        <v>84</v>
      </c>
      <c r="K396">
        <v>14.987373308371977</v>
      </c>
      <c r="L396">
        <v>16.658615990059349</v>
      </c>
      <c r="M396">
        <v>7.6921133395954664</v>
      </c>
      <c r="N396">
        <v>2.4849066497880004</v>
      </c>
      <c r="O396" t="s">
        <v>258</v>
      </c>
      <c r="P396">
        <v>16.658615990059349</v>
      </c>
      <c r="Q396">
        <v>8.2687318321177372</v>
      </c>
      <c r="R396">
        <v>6.1092475827643655</v>
      </c>
      <c r="S396">
        <v>8.0864102753237823</v>
      </c>
      <c r="T396">
        <v>0.83333333333333337</v>
      </c>
      <c r="U396">
        <v>0.11538461538461539</v>
      </c>
      <c r="V396">
        <v>5.128205128205128E-2</v>
      </c>
    </row>
    <row r="397" spans="1:22" x14ac:dyDescent="0.25">
      <c r="A397">
        <v>2022</v>
      </c>
      <c r="B397" t="s">
        <v>135</v>
      </c>
      <c r="C397">
        <v>30</v>
      </c>
      <c r="D397">
        <v>1992</v>
      </c>
      <c r="E397" t="s">
        <v>50</v>
      </c>
      <c r="F397">
        <v>0.27637337357771891</v>
      </c>
      <c r="G397">
        <v>0.13921756781264066</v>
      </c>
      <c r="H397">
        <v>0.25020770646832563</v>
      </c>
      <c r="I397">
        <v>0.53848538972152304</v>
      </c>
      <c r="J397" t="s">
        <v>56</v>
      </c>
      <c r="K397">
        <v>15.784572900323667</v>
      </c>
      <c r="L397">
        <v>16.370826353626796</v>
      </c>
      <c r="M397">
        <v>6.5482191027623724</v>
      </c>
      <c r="N397">
        <v>3.4011973816621555</v>
      </c>
      <c r="O397" t="s">
        <v>262</v>
      </c>
      <c r="P397">
        <v>16.370826353626796</v>
      </c>
      <c r="Q397">
        <v>8.2687318321177372</v>
      </c>
      <c r="R397">
        <v>6.4297194780391376</v>
      </c>
      <c r="S397">
        <v>8.0614868668713271</v>
      </c>
      <c r="T397">
        <v>0.81282051282051282</v>
      </c>
      <c r="U397">
        <v>0.15897435897435896</v>
      </c>
      <c r="V397">
        <v>2.8205128205128206E-2</v>
      </c>
    </row>
    <row r="398" spans="1:22" x14ac:dyDescent="0.25">
      <c r="A398">
        <v>2020</v>
      </c>
      <c r="B398" t="s">
        <v>211</v>
      </c>
      <c r="C398">
        <v>95</v>
      </c>
      <c r="D398">
        <v>1925</v>
      </c>
      <c r="E398" t="s">
        <v>50</v>
      </c>
      <c r="F398">
        <v>0.12134273335783577</v>
      </c>
      <c r="G398">
        <v>4.9474736778052565E-2</v>
      </c>
      <c r="H398">
        <v>4.6483389707865017E-2</v>
      </c>
      <c r="I398">
        <v>0.36479891298294848</v>
      </c>
      <c r="J398" t="s">
        <v>64</v>
      </c>
      <c r="K398">
        <v>14.667304581160039</v>
      </c>
      <c r="L398">
        <v>14.604937448182547</v>
      </c>
      <c r="M398">
        <v>7.4610655143542832</v>
      </c>
      <c r="N398">
        <v>4.5538768916005408</v>
      </c>
      <c r="O398" t="s">
        <v>262</v>
      </c>
      <c r="P398">
        <v>14.604937448182547</v>
      </c>
      <c r="Q398">
        <v>8.2661644366124918</v>
      </c>
      <c r="R398">
        <v>6.0867747269123065</v>
      </c>
      <c r="S398">
        <v>8.0986428437594178</v>
      </c>
      <c r="T398">
        <v>0.84575835475578409</v>
      </c>
      <c r="U398">
        <v>0.11311053984575835</v>
      </c>
      <c r="V398">
        <v>4.1131105398457581E-2</v>
      </c>
    </row>
    <row r="399" spans="1:22" x14ac:dyDescent="0.25">
      <c r="A399">
        <v>2018</v>
      </c>
      <c r="B399" t="s">
        <v>217</v>
      </c>
      <c r="C399">
        <v>37</v>
      </c>
      <c r="D399">
        <v>1981</v>
      </c>
      <c r="E399" t="s">
        <v>50</v>
      </c>
      <c r="F399">
        <v>-4.2432923825169756E-2</v>
      </c>
      <c r="G399">
        <v>-2.4386639375592399E-2</v>
      </c>
      <c r="H399">
        <v>-0.35206664468452387</v>
      </c>
      <c r="I399">
        <v>0.69881659329182733</v>
      </c>
      <c r="J399" t="s">
        <v>47</v>
      </c>
      <c r="K399">
        <v>12.236737631840967</v>
      </c>
      <c r="L399">
        <v>14.906522705252495</v>
      </c>
      <c r="M399">
        <v>3.4339872044851463</v>
      </c>
      <c r="N399">
        <v>3.6109179126442243</v>
      </c>
      <c r="O399" t="s">
        <v>260</v>
      </c>
      <c r="P399">
        <v>14.906522705252495</v>
      </c>
      <c r="Q399">
        <v>8.258422462458876</v>
      </c>
      <c r="R399">
        <v>0</v>
      </c>
      <c r="S399">
        <v>7.9963172317967457</v>
      </c>
      <c r="T399">
        <v>0.76943005181347146</v>
      </c>
      <c r="U399">
        <v>0</v>
      </c>
      <c r="V399">
        <v>0.23056994818652848</v>
      </c>
    </row>
    <row r="400" spans="1:22" x14ac:dyDescent="0.25">
      <c r="A400">
        <v>2019</v>
      </c>
      <c r="B400" t="s">
        <v>211</v>
      </c>
      <c r="C400">
        <v>94</v>
      </c>
      <c r="D400">
        <v>1925</v>
      </c>
      <c r="E400" t="s">
        <v>50</v>
      </c>
      <c r="F400">
        <v>8.045791307960394E-2</v>
      </c>
      <c r="G400">
        <v>3.3488199952372066E-2</v>
      </c>
      <c r="H400">
        <v>3.2709779598883694E-2</v>
      </c>
      <c r="I400">
        <v>0.43777369890903084</v>
      </c>
      <c r="J400" t="s">
        <v>64</v>
      </c>
      <c r="K400">
        <v>14.52103038073569</v>
      </c>
      <c r="L400">
        <v>14.497511347676383</v>
      </c>
      <c r="M400">
        <v>7.3414838523631607</v>
      </c>
      <c r="N400">
        <v>4.5432947822700038</v>
      </c>
      <c r="O400" t="s">
        <v>262</v>
      </c>
      <c r="P400">
        <v>14.497511347676383</v>
      </c>
      <c r="Q400">
        <v>8.2532276455817719</v>
      </c>
      <c r="R400">
        <v>6.131226489483141</v>
      </c>
      <c r="S400">
        <v>8.0740262161240608</v>
      </c>
      <c r="T400">
        <v>0.8359375</v>
      </c>
      <c r="U400">
        <v>0.11979166666666667</v>
      </c>
      <c r="V400">
        <v>4.4270833333333336E-2</v>
      </c>
    </row>
    <row r="401" spans="1:22" x14ac:dyDescent="0.25">
      <c r="A401">
        <v>2018</v>
      </c>
      <c r="B401" t="s">
        <v>229</v>
      </c>
      <c r="C401">
        <v>11</v>
      </c>
      <c r="D401">
        <v>2007</v>
      </c>
      <c r="E401" t="s">
        <v>50</v>
      </c>
      <c r="F401">
        <v>0.25406500579988811</v>
      </c>
      <c r="G401">
        <v>4.0824499235981505E-2</v>
      </c>
      <c r="H401">
        <v>0.83662720844576621</v>
      </c>
      <c r="I401">
        <v>2.1060396593517767</v>
      </c>
      <c r="J401" t="s">
        <v>84</v>
      </c>
      <c r="K401">
        <v>13.543130805520935</v>
      </c>
      <c r="L401">
        <v>16.563227013976935</v>
      </c>
      <c r="M401">
        <v>3.5835189384561099</v>
      </c>
      <c r="N401">
        <v>2.3978952727983707</v>
      </c>
      <c r="O401" t="s">
        <v>258</v>
      </c>
      <c r="P401">
        <v>16.563227013976935</v>
      </c>
      <c r="Q401">
        <v>8.2506200821746916</v>
      </c>
      <c r="R401">
        <v>6.956545443151569</v>
      </c>
      <c r="S401">
        <v>7.8555446779156632</v>
      </c>
      <c r="T401">
        <v>0.67362924281984338</v>
      </c>
      <c r="U401">
        <v>0.27415143603133157</v>
      </c>
      <c r="V401">
        <v>5.2219321148825062E-2</v>
      </c>
    </row>
    <row r="402" spans="1:22" x14ac:dyDescent="0.25">
      <c r="A402">
        <v>2020</v>
      </c>
      <c r="B402" t="s">
        <v>76</v>
      </c>
      <c r="C402">
        <v>15</v>
      </c>
      <c r="D402">
        <v>2005</v>
      </c>
      <c r="E402" t="s">
        <v>45</v>
      </c>
      <c r="F402">
        <v>3.3333333333333333E-2</v>
      </c>
      <c r="G402">
        <v>7.0898041863605675E-3</v>
      </c>
      <c r="H402">
        <v>3.7102473498233215E-2</v>
      </c>
      <c r="I402">
        <v>1.6587301587301588</v>
      </c>
      <c r="J402" t="s">
        <v>72</v>
      </c>
      <c r="K402">
        <v>13.24634935718532</v>
      </c>
      <c r="L402">
        <v>14.901375273809881</v>
      </c>
      <c r="M402">
        <v>3.3322045101752038</v>
      </c>
      <c r="N402">
        <v>2.7080502011022101</v>
      </c>
      <c r="O402" t="s">
        <v>259</v>
      </c>
      <c r="P402">
        <v>17.045843498706791</v>
      </c>
      <c r="Q402">
        <v>8.2474874521493238</v>
      </c>
      <c r="R402">
        <v>0</v>
      </c>
      <c r="S402">
        <v>8.2122311566715904</v>
      </c>
      <c r="T402">
        <v>0.96535796766743642</v>
      </c>
      <c r="U402">
        <v>0</v>
      </c>
      <c r="V402">
        <v>3.4642032332563508E-2</v>
      </c>
    </row>
    <row r="403" spans="1:22" x14ac:dyDescent="0.25">
      <c r="A403">
        <v>2019</v>
      </c>
      <c r="B403" t="s">
        <v>172</v>
      </c>
      <c r="C403">
        <v>35</v>
      </c>
      <c r="D403">
        <v>1984</v>
      </c>
      <c r="E403" t="s">
        <v>50</v>
      </c>
      <c r="F403">
        <v>-1.4472646306873808E-2</v>
      </c>
      <c r="G403">
        <v>-5.8584550164861053E-3</v>
      </c>
      <c r="H403">
        <v>-5.3766066691121536E-3</v>
      </c>
      <c r="I403">
        <v>0.54587666642424371</v>
      </c>
      <c r="J403" t="s">
        <v>68</v>
      </c>
      <c r="K403">
        <v>13.777099197196971</v>
      </c>
      <c r="L403">
        <v>13.69127072196452</v>
      </c>
      <c r="M403">
        <v>5.9814142112544806</v>
      </c>
      <c r="N403">
        <v>3.5553480614894135</v>
      </c>
      <c r="O403" t="s">
        <v>261</v>
      </c>
      <c r="P403">
        <v>13.69127072196452</v>
      </c>
      <c r="Q403">
        <v>8.2427563457144775</v>
      </c>
      <c r="R403">
        <v>6.4614681763537174</v>
      </c>
      <c r="S403">
        <v>8.0326848759676199</v>
      </c>
      <c r="T403">
        <v>0.81052631578947365</v>
      </c>
      <c r="U403">
        <v>0.16842105263157894</v>
      </c>
      <c r="V403">
        <v>2.1052631578947368E-2</v>
      </c>
    </row>
    <row r="404" spans="1:22" x14ac:dyDescent="0.25">
      <c r="A404">
        <v>2019</v>
      </c>
      <c r="B404" t="s">
        <v>223</v>
      </c>
      <c r="C404">
        <v>24</v>
      </c>
      <c r="D404">
        <v>1995</v>
      </c>
      <c r="E404" t="s">
        <v>50</v>
      </c>
      <c r="F404">
        <v>1.2123309827262727</v>
      </c>
      <c r="G404">
        <v>0.23304218777851934</v>
      </c>
      <c r="H404">
        <v>0.10033052659382707</v>
      </c>
      <c r="I404">
        <v>0.76722520540855266</v>
      </c>
      <c r="J404" t="s">
        <v>68</v>
      </c>
      <c r="K404">
        <v>13.236259758684334</v>
      </c>
      <c r="L404">
        <v>12.393510259623094</v>
      </c>
      <c r="M404">
        <v>6.2383246250395077</v>
      </c>
      <c r="N404">
        <v>3.1780538303479458</v>
      </c>
      <c r="O404" t="s">
        <v>261</v>
      </c>
      <c r="P404">
        <v>12.393510259623094</v>
      </c>
      <c r="Q404">
        <v>8.2401212980764722</v>
      </c>
      <c r="R404">
        <v>7.2723983925700466</v>
      </c>
      <c r="S404">
        <v>7.718685495198466</v>
      </c>
      <c r="T404">
        <v>0.59366754617414252</v>
      </c>
      <c r="U404">
        <v>0.37994722955145116</v>
      </c>
      <c r="V404">
        <v>2.6385224274406333E-2</v>
      </c>
    </row>
    <row r="405" spans="1:22" x14ac:dyDescent="0.25">
      <c r="A405">
        <v>2017</v>
      </c>
      <c r="B405" t="s">
        <v>192</v>
      </c>
      <c r="C405">
        <v>20</v>
      </c>
      <c r="D405">
        <v>1997</v>
      </c>
      <c r="E405" t="s">
        <v>50</v>
      </c>
      <c r="F405">
        <v>0.11010776323382331</v>
      </c>
      <c r="G405">
        <v>5.6724631811914859E-2</v>
      </c>
      <c r="H405">
        <v>5.4316555425264486E-2</v>
      </c>
      <c r="I405">
        <v>0.32010274371276826</v>
      </c>
      <c r="J405" t="s">
        <v>47</v>
      </c>
      <c r="K405">
        <v>14.297597760883862</v>
      </c>
      <c r="L405">
        <v>14.254218289591526</v>
      </c>
      <c r="M405">
        <v>6.4536249988926917</v>
      </c>
      <c r="N405">
        <v>2.9957322735539909</v>
      </c>
      <c r="O405" t="s">
        <v>260</v>
      </c>
      <c r="P405">
        <v>14.254218289591526</v>
      </c>
      <c r="Q405">
        <v>8.237479288613633</v>
      </c>
      <c r="R405">
        <v>6.2146080984221914</v>
      </c>
      <c r="S405">
        <v>7.9827577020111127</v>
      </c>
      <c r="T405">
        <v>0.77513227513227512</v>
      </c>
      <c r="U405">
        <v>0.13227513227513227</v>
      </c>
      <c r="V405">
        <v>9.2592592592592587E-2</v>
      </c>
    </row>
    <row r="406" spans="1:22" x14ac:dyDescent="0.25">
      <c r="A406">
        <v>2017</v>
      </c>
      <c r="B406" t="s">
        <v>44</v>
      </c>
      <c r="C406">
        <v>36</v>
      </c>
      <c r="D406">
        <v>1981</v>
      </c>
      <c r="E406" t="s">
        <v>45</v>
      </c>
      <c r="F406">
        <v>0.33319247022666154</v>
      </c>
      <c r="G406">
        <v>8.4922010398613509E-2</v>
      </c>
      <c r="H406">
        <v>0.38298154199417117</v>
      </c>
      <c r="I406">
        <v>2.4515943142527852</v>
      </c>
      <c r="J406" t="s">
        <v>47</v>
      </c>
      <c r="K406">
        <v>10.027738514873985</v>
      </c>
      <c r="L406">
        <v>11.533991999081929</v>
      </c>
      <c r="M406">
        <v>5.5490760848952201</v>
      </c>
      <c r="N406">
        <v>3.5835189384561099</v>
      </c>
      <c r="O406" t="s">
        <v>260</v>
      </c>
      <c r="P406">
        <v>13.643125829239256</v>
      </c>
      <c r="Q406">
        <v>8.2323965520955031</v>
      </c>
      <c r="R406">
        <v>0</v>
      </c>
      <c r="S406">
        <v>8.0624123690613896</v>
      </c>
      <c r="T406">
        <v>0.84367816091954029</v>
      </c>
      <c r="U406">
        <v>0</v>
      </c>
      <c r="V406">
        <v>0.15632183908045977</v>
      </c>
    </row>
    <row r="407" spans="1:22" x14ac:dyDescent="0.25">
      <c r="A407">
        <v>2019</v>
      </c>
      <c r="B407" t="s">
        <v>49</v>
      </c>
      <c r="C407">
        <v>24</v>
      </c>
      <c r="D407">
        <v>1995</v>
      </c>
      <c r="E407" t="s">
        <v>50</v>
      </c>
      <c r="F407">
        <v>-7.3891625615763543E-3</v>
      </c>
      <c r="G407">
        <v>-2.7659966808039832E-3</v>
      </c>
      <c r="H407">
        <v>-2.4220894558372357E-3</v>
      </c>
      <c r="I407">
        <v>0.73891625615763545</v>
      </c>
      <c r="J407" t="s">
        <v>47</v>
      </c>
      <c r="K407">
        <v>15.638930179920198</v>
      </c>
      <c r="L407">
        <v>15.506159725823197</v>
      </c>
      <c r="M407">
        <v>7.6353038862594147</v>
      </c>
      <c r="N407">
        <v>3.1780538303479458</v>
      </c>
      <c r="O407" t="s">
        <v>260</v>
      </c>
      <c r="P407">
        <v>15.506159725823197</v>
      </c>
      <c r="Q407">
        <v>8.2321742363839405</v>
      </c>
      <c r="R407">
        <v>6.9077552789821368</v>
      </c>
      <c r="S407">
        <v>7.7832240163360371</v>
      </c>
      <c r="T407">
        <v>0.63829787234042556</v>
      </c>
      <c r="U407">
        <v>0.26595744680851063</v>
      </c>
      <c r="V407">
        <v>9.5744680851063829E-2</v>
      </c>
    </row>
    <row r="408" spans="1:22" x14ac:dyDescent="0.25">
      <c r="A408">
        <v>2018</v>
      </c>
      <c r="B408" t="s">
        <v>211</v>
      </c>
      <c r="C408">
        <v>93</v>
      </c>
      <c r="D408">
        <v>1925</v>
      </c>
      <c r="E408" t="s">
        <v>50</v>
      </c>
      <c r="F408">
        <v>9.4138993100717494E-2</v>
      </c>
      <c r="G408">
        <v>5.1768535496465408E-2</v>
      </c>
      <c r="H408">
        <v>3.8230180001618201E-2</v>
      </c>
      <c r="I408">
        <v>1.2530480393557329E-6</v>
      </c>
      <c r="J408" t="s">
        <v>64</v>
      </c>
      <c r="K408">
        <v>14.491078627382789</v>
      </c>
      <c r="L408">
        <v>14.187921341605305</v>
      </c>
      <c r="M408">
        <v>7.1041440929875268</v>
      </c>
      <c r="N408">
        <v>4.5325994931532563</v>
      </c>
      <c r="O408" t="s">
        <v>262</v>
      </c>
      <c r="P408">
        <v>14.187921341605305</v>
      </c>
      <c r="Q408">
        <v>8.2268408904085781</v>
      </c>
      <c r="R408">
        <v>6.2344107257183712</v>
      </c>
      <c r="S408">
        <v>8.0294328405812436</v>
      </c>
      <c r="T408">
        <v>0.82085561497326198</v>
      </c>
      <c r="U408">
        <v>0.13636363636363635</v>
      </c>
      <c r="V408">
        <v>4.2780748663101602E-2</v>
      </c>
    </row>
    <row r="409" spans="1:22" x14ac:dyDescent="0.25">
      <c r="A409">
        <v>2022</v>
      </c>
      <c r="B409" t="s">
        <v>227</v>
      </c>
      <c r="C409">
        <v>8</v>
      </c>
      <c r="D409">
        <v>2014</v>
      </c>
      <c r="E409" t="s">
        <v>45</v>
      </c>
      <c r="F409">
        <v>0.18735898219718475</v>
      </c>
      <c r="G409">
        <v>0.10140394554393042</v>
      </c>
      <c r="H409">
        <v>7.6660095177400439E-2</v>
      </c>
      <c r="I409">
        <v>0.10076131417674716</v>
      </c>
      <c r="J409" t="s">
        <v>72</v>
      </c>
      <c r="K409">
        <v>12.031105975127563</v>
      </c>
      <c r="L409">
        <v>11.751375275541784</v>
      </c>
      <c r="M409">
        <v>6.9343972099285578</v>
      </c>
      <c r="N409">
        <v>2.0794415416798357</v>
      </c>
      <c r="O409" t="s">
        <v>259</v>
      </c>
      <c r="P409">
        <v>14.044576477225489</v>
      </c>
      <c r="Q409">
        <v>8.2215010706783822</v>
      </c>
      <c r="R409">
        <v>4.1247783860513136</v>
      </c>
      <c r="S409">
        <v>7.8658435933358204</v>
      </c>
      <c r="T409">
        <v>0.7007125890736341</v>
      </c>
      <c r="U409">
        <v>1.66270783847981E-2</v>
      </c>
      <c r="V409">
        <v>0.28266033254156769</v>
      </c>
    </row>
    <row r="410" spans="1:22" x14ac:dyDescent="0.25">
      <c r="A410">
        <v>2018</v>
      </c>
      <c r="B410" t="s">
        <v>127</v>
      </c>
      <c r="C410">
        <v>25</v>
      </c>
      <c r="D410">
        <v>1993</v>
      </c>
      <c r="E410" t="s">
        <v>50</v>
      </c>
      <c r="F410">
        <v>-0.134414943688968</v>
      </c>
      <c r="G410">
        <v>-0.10252340005882454</v>
      </c>
      <c r="H410">
        <v>-0.13058784639964741</v>
      </c>
      <c r="I410">
        <v>5.6707987887173787E-6</v>
      </c>
      <c r="J410" t="s">
        <v>129</v>
      </c>
      <c r="K410">
        <v>12.109066027588023</v>
      </c>
      <c r="L410">
        <v>12.351021114592632</v>
      </c>
      <c r="M410">
        <v>4.2626798770413155</v>
      </c>
      <c r="N410">
        <v>3.2188758248682006</v>
      </c>
      <c r="O410" t="s">
        <v>261</v>
      </c>
      <c r="P410">
        <v>12.351021114592632</v>
      </c>
      <c r="Q410">
        <v>8.2160880986323157</v>
      </c>
      <c r="R410">
        <v>6.1737861039019366</v>
      </c>
      <c r="S410">
        <v>7.9337968748154113</v>
      </c>
      <c r="T410">
        <v>0.75405405405405401</v>
      </c>
      <c r="U410">
        <v>0.12972972972972974</v>
      </c>
      <c r="V410">
        <v>0.11621621621621622</v>
      </c>
    </row>
    <row r="411" spans="1:22" x14ac:dyDescent="0.25">
      <c r="A411">
        <v>2016</v>
      </c>
      <c r="B411" t="s">
        <v>94</v>
      </c>
      <c r="C411">
        <v>12</v>
      </c>
      <c r="D411">
        <v>2004</v>
      </c>
      <c r="E411" t="s">
        <v>50</v>
      </c>
      <c r="F411">
        <v>0.23855700555506573</v>
      </c>
      <c r="G411">
        <v>5.4948101439742929E-2</v>
      </c>
      <c r="H411">
        <v>0.16121477993576974</v>
      </c>
      <c r="I411">
        <v>0.28475222643505865</v>
      </c>
      <c r="J411" t="s">
        <v>84</v>
      </c>
      <c r="K411">
        <v>15.026367909318123</v>
      </c>
      <c r="L411">
        <v>16.102716292568498</v>
      </c>
      <c r="M411">
        <v>5.5909869805108565</v>
      </c>
      <c r="N411">
        <v>2.4849066497880004</v>
      </c>
      <c r="O411" t="s">
        <v>258</v>
      </c>
      <c r="P411">
        <v>16.102716292568498</v>
      </c>
      <c r="Q411">
        <v>8.2160880986323157</v>
      </c>
      <c r="R411">
        <v>0</v>
      </c>
      <c r="S411">
        <v>8.1775158238460754</v>
      </c>
      <c r="T411">
        <v>0.96216216216216222</v>
      </c>
      <c r="U411">
        <v>0</v>
      </c>
      <c r="V411">
        <v>3.783783783783784E-2</v>
      </c>
    </row>
    <row r="412" spans="1:22" x14ac:dyDescent="0.25">
      <c r="A412">
        <v>2016</v>
      </c>
      <c r="B412" t="s">
        <v>141</v>
      </c>
      <c r="C412">
        <v>25</v>
      </c>
      <c r="D412">
        <v>1991</v>
      </c>
      <c r="E412" t="s">
        <v>50</v>
      </c>
      <c r="F412">
        <v>0.47612065407967785</v>
      </c>
      <c r="G412">
        <v>0.234420878089518</v>
      </c>
      <c r="H412">
        <v>0.35050220126898329</v>
      </c>
      <c r="I412">
        <v>0.36965849756630437</v>
      </c>
      <c r="J412" t="s">
        <v>56</v>
      </c>
      <c r="K412">
        <v>16.008642215163057</v>
      </c>
      <c r="L412">
        <v>16.410891077901876</v>
      </c>
      <c r="M412">
        <v>7.1139561095660344</v>
      </c>
      <c r="N412">
        <v>3.2188758248682006</v>
      </c>
      <c r="O412" t="s">
        <v>262</v>
      </c>
      <c r="P412">
        <v>16.410891077901876</v>
      </c>
      <c r="Q412">
        <v>8.2160880986323157</v>
      </c>
      <c r="R412">
        <v>0</v>
      </c>
      <c r="S412">
        <v>7.9861648603327273</v>
      </c>
      <c r="T412">
        <v>0.79459459459459458</v>
      </c>
      <c r="U412">
        <v>0</v>
      </c>
      <c r="V412">
        <v>0.20540540540540542</v>
      </c>
    </row>
    <row r="413" spans="1:22" x14ac:dyDescent="0.25">
      <c r="A413">
        <v>2020</v>
      </c>
      <c r="B413" t="s">
        <v>223</v>
      </c>
      <c r="C413">
        <v>25</v>
      </c>
      <c r="D413">
        <v>1995</v>
      </c>
      <c r="E413" t="s">
        <v>50</v>
      </c>
      <c r="F413">
        <v>1.8221076846917679</v>
      </c>
      <c r="G413">
        <v>0.27881102179763667</v>
      </c>
      <c r="H413">
        <v>0.10167990484114189</v>
      </c>
      <c r="I413">
        <v>0.72688622928860547</v>
      </c>
      <c r="J413" t="s">
        <v>68</v>
      </c>
      <c r="K413">
        <v>13.330014742110574</v>
      </c>
      <c r="L413">
        <v>12.321310222030254</v>
      </c>
      <c r="M413">
        <v>6.3508857167147399</v>
      </c>
      <c r="N413">
        <v>3.2188758248682006</v>
      </c>
      <c r="O413" t="s">
        <v>261</v>
      </c>
      <c r="P413">
        <v>12.321310222030254</v>
      </c>
      <c r="Q413">
        <v>8.2133817370345721</v>
      </c>
      <c r="R413">
        <v>7.1066061377273027</v>
      </c>
      <c r="S413">
        <v>7.7621706071382048</v>
      </c>
      <c r="T413">
        <v>0.63685636856368566</v>
      </c>
      <c r="U413">
        <v>0.33062330623306235</v>
      </c>
      <c r="V413">
        <v>3.2520325203252036E-2</v>
      </c>
    </row>
    <row r="414" spans="1:22" x14ac:dyDescent="0.25">
      <c r="A414">
        <v>2016</v>
      </c>
      <c r="B414" t="s">
        <v>204</v>
      </c>
      <c r="C414">
        <v>108</v>
      </c>
      <c r="D414">
        <v>1908</v>
      </c>
      <c r="E414" t="s">
        <v>50</v>
      </c>
      <c r="F414">
        <v>0.35598400063051705</v>
      </c>
      <c r="G414">
        <v>0.13076993787543095</v>
      </c>
      <c r="H414">
        <v>6.9364794340520175E-2</v>
      </c>
      <c r="I414">
        <v>0.11032865699873896</v>
      </c>
      <c r="J414" t="s">
        <v>47</v>
      </c>
      <c r="K414">
        <v>14.77279773314161</v>
      </c>
      <c r="L414">
        <v>14.138737605930704</v>
      </c>
      <c r="M414">
        <v>7.759614150696903</v>
      </c>
      <c r="N414">
        <v>4.6821312271242199</v>
      </c>
      <c r="O414" t="s">
        <v>260</v>
      </c>
      <c r="P414">
        <v>14.138737605930704</v>
      </c>
      <c r="Q414">
        <v>8.2052184263954118</v>
      </c>
      <c r="R414">
        <v>6.2344107257183712</v>
      </c>
      <c r="S414">
        <v>7.9266025991813844</v>
      </c>
      <c r="T414">
        <v>0.75683060109289613</v>
      </c>
      <c r="U414">
        <v>0.13934426229508196</v>
      </c>
      <c r="V414">
        <v>0.10382513661202186</v>
      </c>
    </row>
    <row r="415" spans="1:22" x14ac:dyDescent="0.25">
      <c r="A415">
        <v>2019</v>
      </c>
      <c r="B415" t="s">
        <v>127</v>
      </c>
      <c r="C415">
        <v>26</v>
      </c>
      <c r="D415">
        <v>1993</v>
      </c>
      <c r="E415" t="s">
        <v>50</v>
      </c>
      <c r="F415">
        <v>0.20488518145644566</v>
      </c>
      <c r="G415">
        <v>0.16606437874972801</v>
      </c>
      <c r="H415">
        <v>0.15178863174643767</v>
      </c>
      <c r="I415">
        <v>3.3309362864950384E-2</v>
      </c>
      <c r="J415" t="s">
        <v>129</v>
      </c>
      <c r="K415">
        <v>12.548086641057722</v>
      </c>
      <c r="L415">
        <v>12.458200076568092</v>
      </c>
      <c r="M415">
        <v>4.2046926193909657</v>
      </c>
      <c r="N415">
        <v>3.2580965380214821</v>
      </c>
      <c r="O415" t="s">
        <v>261</v>
      </c>
      <c r="P415">
        <v>12.458200076568092</v>
      </c>
      <c r="Q415">
        <v>8.1997389606307856</v>
      </c>
      <c r="R415">
        <v>6.3801225368997647</v>
      </c>
      <c r="S415">
        <v>7.8438486381524717</v>
      </c>
      <c r="T415">
        <v>0.7005494505494505</v>
      </c>
      <c r="U415">
        <v>0.16208791208791209</v>
      </c>
      <c r="V415">
        <v>0.13736263736263737</v>
      </c>
    </row>
    <row r="416" spans="1:22" x14ac:dyDescent="0.25">
      <c r="A416">
        <v>2021</v>
      </c>
      <c r="B416" t="s">
        <v>213</v>
      </c>
      <c r="C416">
        <v>52</v>
      </c>
      <c r="D416">
        <v>1969</v>
      </c>
      <c r="E416" t="s">
        <v>50</v>
      </c>
      <c r="F416">
        <v>0.12057236517652521</v>
      </c>
      <c r="G416">
        <v>9.9805791437413513E-2</v>
      </c>
      <c r="H416">
        <v>0.12055313039316636</v>
      </c>
      <c r="I416">
        <v>1.8566331118911551E-3</v>
      </c>
      <c r="J416" t="s">
        <v>129</v>
      </c>
      <c r="K416">
        <v>12.527474753184517</v>
      </c>
      <c r="L416">
        <v>12.716339112997414</v>
      </c>
      <c r="M416">
        <v>4.3040650932041702</v>
      </c>
      <c r="N416">
        <v>3.9512437185814275</v>
      </c>
      <c r="O416" t="s">
        <v>261</v>
      </c>
      <c r="P416">
        <v>12.716339112997414</v>
      </c>
      <c r="Q416">
        <v>8.1997389606307856</v>
      </c>
      <c r="R416">
        <v>6.2146080984221914</v>
      </c>
      <c r="S416">
        <v>7.8119734296220225</v>
      </c>
      <c r="T416">
        <v>0.6785714285714286</v>
      </c>
      <c r="U416">
        <v>0.13736263736263737</v>
      </c>
      <c r="V416">
        <v>0.18406593406593408</v>
      </c>
    </row>
    <row r="417" spans="1:22" x14ac:dyDescent="0.25">
      <c r="A417">
        <v>2018</v>
      </c>
      <c r="B417" t="s">
        <v>167</v>
      </c>
      <c r="C417">
        <v>34</v>
      </c>
      <c r="D417">
        <v>1984</v>
      </c>
      <c r="E417" t="s">
        <v>50</v>
      </c>
      <c r="F417">
        <v>0.35787472425403466</v>
      </c>
      <c r="G417">
        <v>0.27440354313184373</v>
      </c>
      <c r="H417">
        <v>0.22902386923005483</v>
      </c>
      <c r="I417">
        <v>3.6282363868570769E-2</v>
      </c>
      <c r="J417" t="s">
        <v>129</v>
      </c>
      <c r="K417">
        <v>12.685438561477872</v>
      </c>
      <c r="L417">
        <v>12.504664983989516</v>
      </c>
      <c r="M417">
        <v>4.6539603501575231</v>
      </c>
      <c r="N417">
        <v>3.5263605246161616</v>
      </c>
      <c r="O417" t="s">
        <v>261</v>
      </c>
      <c r="P417">
        <v>12.504664983989516</v>
      </c>
      <c r="Q417">
        <v>8.1969879272588972</v>
      </c>
      <c r="R417">
        <v>7.1467721794526371</v>
      </c>
      <c r="S417">
        <v>7.7319307219484861</v>
      </c>
      <c r="T417">
        <v>0.62809917355371903</v>
      </c>
      <c r="U417">
        <v>0.34986225895316803</v>
      </c>
      <c r="V417">
        <v>2.2038567493112948E-2</v>
      </c>
    </row>
    <row r="418" spans="1:22" x14ac:dyDescent="0.25">
      <c r="A418">
        <v>2019</v>
      </c>
      <c r="B418" t="s">
        <v>157</v>
      </c>
      <c r="C418">
        <v>13</v>
      </c>
      <c r="D418">
        <v>2006</v>
      </c>
      <c r="E418" t="s">
        <v>50</v>
      </c>
      <c r="F418">
        <v>6.317902548816838E-2</v>
      </c>
      <c r="G418">
        <v>2.0541700152358525E-2</v>
      </c>
      <c r="H418">
        <v>2.042803278398329E-2</v>
      </c>
      <c r="I418">
        <v>1.0547184540827705</v>
      </c>
      <c r="J418" t="s">
        <v>47</v>
      </c>
      <c r="K418">
        <v>14.930820658975085</v>
      </c>
      <c r="L418">
        <v>14.925271798785939</v>
      </c>
      <c r="M418">
        <v>7.259819610363186</v>
      </c>
      <c r="N418">
        <v>2.5649493574615367</v>
      </c>
      <c r="O418" t="s">
        <v>260</v>
      </c>
      <c r="P418">
        <v>14.925271798785939</v>
      </c>
      <c r="Q418">
        <v>8.1942293048198174</v>
      </c>
      <c r="R418">
        <v>6.6720329454610674</v>
      </c>
      <c r="S418">
        <v>7.8632667240095735</v>
      </c>
      <c r="T418">
        <v>0.71823204419889508</v>
      </c>
      <c r="U418">
        <v>0.21823204419889503</v>
      </c>
      <c r="V418">
        <v>6.3535911602209949E-2</v>
      </c>
    </row>
    <row r="419" spans="1:22" x14ac:dyDescent="0.25">
      <c r="A419">
        <v>2018</v>
      </c>
      <c r="B419" t="s">
        <v>225</v>
      </c>
      <c r="C419">
        <v>23</v>
      </c>
      <c r="D419">
        <v>1995</v>
      </c>
      <c r="E419" t="s">
        <v>50</v>
      </c>
      <c r="F419">
        <v>0.69157704346319226</v>
      </c>
      <c r="G419">
        <v>0.25320233637386214</v>
      </c>
      <c r="H419">
        <v>0.1037314447144139</v>
      </c>
      <c r="I419">
        <v>2.0722545335080667E-3</v>
      </c>
      <c r="J419" t="s">
        <v>68</v>
      </c>
      <c r="K419">
        <v>14.428916776987405</v>
      </c>
      <c r="L419">
        <v>13.536533156364836</v>
      </c>
      <c r="M419">
        <v>7.2218358252884487</v>
      </c>
      <c r="N419">
        <v>3.1354942159291497</v>
      </c>
      <c r="O419" t="s">
        <v>261</v>
      </c>
      <c r="P419">
        <v>13.536533156364836</v>
      </c>
      <c r="Q419">
        <v>8.1942293048198174</v>
      </c>
      <c r="R419">
        <v>6.3099182782265162</v>
      </c>
      <c r="S419">
        <v>7.9861648603327273</v>
      </c>
      <c r="T419">
        <v>0.81215469613259672</v>
      </c>
      <c r="U419">
        <v>0.15193370165745856</v>
      </c>
      <c r="V419">
        <v>3.591160220994475E-2</v>
      </c>
    </row>
    <row r="420" spans="1:22" x14ac:dyDescent="0.25">
      <c r="A420">
        <v>2016</v>
      </c>
      <c r="B420" t="s">
        <v>227</v>
      </c>
      <c r="C420">
        <v>2</v>
      </c>
      <c r="D420">
        <v>2014</v>
      </c>
      <c r="E420" t="s">
        <v>45</v>
      </c>
      <c r="F420">
        <v>-8.9779631812823071E-2</v>
      </c>
      <c r="G420">
        <v>-7.8353779184804115E-2</v>
      </c>
      <c r="H420">
        <v>-0.10774923813670005</v>
      </c>
      <c r="I420">
        <v>2.8777848311719714E-2</v>
      </c>
      <c r="J420" t="s">
        <v>72</v>
      </c>
      <c r="K420">
        <v>10.224265852477098</v>
      </c>
      <c r="L420">
        <v>10.542838308490404</v>
      </c>
      <c r="M420">
        <v>5.0172798368149243</v>
      </c>
      <c r="N420">
        <v>0.69314718055994529</v>
      </c>
      <c r="O420" t="s">
        <v>259</v>
      </c>
      <c r="P420">
        <v>12.699888829497223</v>
      </c>
      <c r="Q420">
        <v>8.190749777617123</v>
      </c>
      <c r="R420">
        <v>0</v>
      </c>
      <c r="S420">
        <v>7.9887231497438354</v>
      </c>
      <c r="T420">
        <v>0.81707317073170727</v>
      </c>
      <c r="U420">
        <v>0</v>
      </c>
      <c r="V420">
        <v>0.18292682926829268</v>
      </c>
    </row>
    <row r="421" spans="1:22" x14ac:dyDescent="0.25">
      <c r="A421">
        <v>2022</v>
      </c>
      <c r="B421" t="s">
        <v>235</v>
      </c>
      <c r="C421">
        <v>22</v>
      </c>
      <c r="D421">
        <v>2000</v>
      </c>
      <c r="E421" t="s">
        <v>50</v>
      </c>
      <c r="F421">
        <v>7.3630687273637779E-2</v>
      </c>
      <c r="G421">
        <v>3.7890101862749076E-2</v>
      </c>
      <c r="H421">
        <v>2.7212341663314852E-2</v>
      </c>
      <c r="I421">
        <v>0.13310739007939559</v>
      </c>
      <c r="J421" t="s">
        <v>68</v>
      </c>
      <c r="K421">
        <v>14.132065760745128</v>
      </c>
      <c r="L421">
        <v>13.801046455353452</v>
      </c>
      <c r="M421">
        <v>6.2146080984221914</v>
      </c>
      <c r="N421">
        <v>3.0910424533583161</v>
      </c>
      <c r="O421" t="s">
        <v>261</v>
      </c>
      <c r="P421">
        <v>13.801046455353452</v>
      </c>
      <c r="Q421">
        <v>8.1859074814823245</v>
      </c>
      <c r="R421">
        <v>5.9661467391236922</v>
      </c>
      <c r="S421">
        <v>7.9515593311552522</v>
      </c>
      <c r="T421">
        <v>0.79108635097493041</v>
      </c>
      <c r="U421">
        <v>0.10863509749303621</v>
      </c>
      <c r="V421">
        <v>0.10027855153203342</v>
      </c>
    </row>
    <row r="422" spans="1:22" x14ac:dyDescent="0.25">
      <c r="A422">
        <v>2022</v>
      </c>
      <c r="B422" t="s">
        <v>215</v>
      </c>
      <c r="C422">
        <v>376</v>
      </c>
      <c r="D422">
        <v>1646</v>
      </c>
      <c r="E422" t="s">
        <v>50</v>
      </c>
      <c r="F422">
        <v>-5.112517609422005E-2</v>
      </c>
      <c r="G422">
        <v>-1.8272452967623094E-2</v>
      </c>
      <c r="H422">
        <v>-2.8405284515251514E-2</v>
      </c>
      <c r="I422">
        <v>0.94947161584462303</v>
      </c>
      <c r="J422" t="s">
        <v>47</v>
      </c>
      <c r="K422">
        <v>13.69522364020979</v>
      </c>
      <c r="L422">
        <v>14.136404219122021</v>
      </c>
      <c r="M422">
        <v>5.857933154483459</v>
      </c>
      <c r="N422">
        <v>5.9295891433898946</v>
      </c>
      <c r="O422" t="s">
        <v>260</v>
      </c>
      <c r="P422">
        <v>14.136404219122021</v>
      </c>
      <c r="Q422">
        <v>8.1831180793947453</v>
      </c>
      <c r="R422">
        <v>6.9077552789821368</v>
      </c>
      <c r="S422">
        <v>7.779048644925556</v>
      </c>
      <c r="T422">
        <v>0.66759776536312854</v>
      </c>
      <c r="U422">
        <v>0.27932960893854747</v>
      </c>
      <c r="V422">
        <v>5.3072625698324022E-2</v>
      </c>
    </row>
    <row r="423" spans="1:22" x14ac:dyDescent="0.25">
      <c r="A423">
        <v>2022</v>
      </c>
      <c r="B423" t="s">
        <v>172</v>
      </c>
      <c r="C423">
        <v>38</v>
      </c>
      <c r="D423">
        <v>1984</v>
      </c>
      <c r="E423" t="s">
        <v>50</v>
      </c>
      <c r="F423">
        <v>6.5898493198196462E-2</v>
      </c>
      <c r="G423">
        <v>2.9990584673325091E-2</v>
      </c>
      <c r="H423">
        <v>3.4237192402694301E-2</v>
      </c>
      <c r="I423">
        <v>0.43919550697623477</v>
      </c>
      <c r="J423" t="s">
        <v>68</v>
      </c>
      <c r="K423">
        <v>13.763130357318591</v>
      </c>
      <c r="L423">
        <v>13.89555941946503</v>
      </c>
      <c r="M423">
        <v>5.8260001073804499</v>
      </c>
      <c r="N423">
        <v>3.6375861597263857</v>
      </c>
      <c r="O423" t="s">
        <v>261</v>
      </c>
      <c r="P423">
        <v>13.89555941946503</v>
      </c>
      <c r="Q423">
        <v>8.174702882469461</v>
      </c>
      <c r="R423">
        <v>4.499809670330265</v>
      </c>
      <c r="S423">
        <v>8.1077200619105341</v>
      </c>
      <c r="T423">
        <v>0.93521126760563378</v>
      </c>
      <c r="U423">
        <v>2.5352112676056339E-2</v>
      </c>
      <c r="V423">
        <v>3.9436619718309862E-2</v>
      </c>
    </row>
    <row r="424" spans="1:22" x14ac:dyDescent="0.25">
      <c r="A424">
        <v>2018</v>
      </c>
      <c r="B424" t="s">
        <v>196</v>
      </c>
      <c r="C424">
        <v>16</v>
      </c>
      <c r="D424">
        <v>2002</v>
      </c>
      <c r="E424" t="s">
        <v>177</v>
      </c>
      <c r="F424">
        <v>0.18345377312190086</v>
      </c>
      <c r="G424">
        <v>3.1555610282492881E-2</v>
      </c>
      <c r="H424">
        <v>1.1981286375966203E-2</v>
      </c>
      <c r="I424">
        <v>0.75573795461084126</v>
      </c>
      <c r="J424" t="s">
        <v>68</v>
      </c>
      <c r="K424">
        <v>16.018001908137929</v>
      </c>
      <c r="L424">
        <v>15.049596476891685</v>
      </c>
      <c r="M424">
        <v>7.1701195434496281</v>
      </c>
      <c r="N424">
        <v>2.7725887222397811</v>
      </c>
      <c r="O424" t="s">
        <v>261</v>
      </c>
      <c r="P424">
        <v>15.049596476891685</v>
      </c>
      <c r="Q424">
        <v>8.1690531499273433</v>
      </c>
      <c r="R424">
        <v>7.1308988302963465</v>
      </c>
      <c r="S424">
        <v>7.696212639346407</v>
      </c>
      <c r="T424">
        <v>0.62322946175637395</v>
      </c>
      <c r="U424">
        <v>0.35410764872521244</v>
      </c>
      <c r="V424">
        <v>2.2662889518413599E-2</v>
      </c>
    </row>
    <row r="425" spans="1:22" x14ac:dyDescent="0.25">
      <c r="A425">
        <v>2016</v>
      </c>
      <c r="B425" t="s">
        <v>223</v>
      </c>
      <c r="C425">
        <v>21</v>
      </c>
      <c r="D425">
        <v>1995</v>
      </c>
      <c r="E425" t="s">
        <v>50</v>
      </c>
      <c r="F425">
        <v>0.65908128509619812</v>
      </c>
      <c r="G425">
        <v>0.17120202010540511</v>
      </c>
      <c r="H425">
        <v>8.4272823791688545E-2</v>
      </c>
      <c r="I425">
        <v>0.37394826475191018</v>
      </c>
      <c r="J425" t="s">
        <v>68</v>
      </c>
      <c r="K425">
        <v>12.959343145805061</v>
      </c>
      <c r="L425">
        <v>12.250558320569452</v>
      </c>
      <c r="M425">
        <v>5.978885764901122</v>
      </c>
      <c r="N425">
        <v>3.044522437723423</v>
      </c>
      <c r="O425" t="s">
        <v>261</v>
      </c>
      <c r="P425">
        <v>12.250558320569452</v>
      </c>
      <c r="Q425">
        <v>8.1633713164599122</v>
      </c>
      <c r="R425">
        <v>6.1944053911046719</v>
      </c>
      <c r="S425">
        <v>7.6009024595420822</v>
      </c>
      <c r="T425">
        <v>0.56980056980056981</v>
      </c>
      <c r="U425">
        <v>0.1396011396011396</v>
      </c>
      <c r="V425">
        <v>0.29059829059829062</v>
      </c>
    </row>
    <row r="426" spans="1:22" x14ac:dyDescent="0.25">
      <c r="A426">
        <v>2020</v>
      </c>
      <c r="B426" t="s">
        <v>227</v>
      </c>
      <c r="C426">
        <v>6</v>
      </c>
      <c r="D426">
        <v>2014</v>
      </c>
      <c r="E426" t="s">
        <v>45</v>
      </c>
      <c r="F426">
        <v>6.7185782621483975E-2</v>
      </c>
      <c r="G426">
        <v>3.6459558452905001E-2</v>
      </c>
      <c r="H426">
        <v>5.6352658573005254E-2</v>
      </c>
      <c r="I426">
        <v>0.13551712927844947</v>
      </c>
      <c r="J426" t="s">
        <v>72</v>
      </c>
      <c r="K426">
        <v>11.251755487058558</v>
      </c>
      <c r="L426">
        <v>11.687181247351816</v>
      </c>
      <c r="M426">
        <v>6.6720329454610674</v>
      </c>
      <c r="N426">
        <v>1.791759469228055</v>
      </c>
      <c r="O426" t="s">
        <v>259</v>
      </c>
      <c r="P426">
        <v>13.831649472248724</v>
      </c>
      <c r="Q426">
        <v>8.1632017294312718</v>
      </c>
      <c r="R426">
        <v>4.4793348171408791</v>
      </c>
      <c r="S426">
        <v>7.7862215193317938</v>
      </c>
      <c r="T426">
        <v>0.68592964824120595</v>
      </c>
      <c r="U426">
        <v>2.5125628140703515E-2</v>
      </c>
      <c r="V426">
        <v>0.28894472361809048</v>
      </c>
    </row>
    <row r="427" spans="1:22" x14ac:dyDescent="0.25">
      <c r="A427">
        <v>2020</v>
      </c>
      <c r="B427" t="s">
        <v>213</v>
      </c>
      <c r="C427">
        <v>51</v>
      </c>
      <c r="D427">
        <v>1969</v>
      </c>
      <c r="E427" t="s">
        <v>50</v>
      </c>
      <c r="F427">
        <v>0.16723628420917386</v>
      </c>
      <c r="G427">
        <v>0.14151561747666308</v>
      </c>
      <c r="H427">
        <v>0.17995014990579042</v>
      </c>
      <c r="I427">
        <v>3.5058093647326594E-3</v>
      </c>
      <c r="J427" t="s">
        <v>129</v>
      </c>
      <c r="K427">
        <v>12.441773028810339</v>
      </c>
      <c r="L427">
        <v>12.682042814523692</v>
      </c>
      <c r="M427">
        <v>4.2046926193909657</v>
      </c>
      <c r="N427">
        <v>3.9318256327243257</v>
      </c>
      <c r="O427" t="s">
        <v>261</v>
      </c>
      <c r="P427">
        <v>12.682042814523692</v>
      </c>
      <c r="Q427">
        <v>8.1547875727685195</v>
      </c>
      <c r="R427">
        <v>0</v>
      </c>
      <c r="S427">
        <v>7.7832240163360371</v>
      </c>
      <c r="T427">
        <v>0.68965517241379315</v>
      </c>
      <c r="U427">
        <v>0</v>
      </c>
      <c r="V427">
        <v>0.31034482758620691</v>
      </c>
    </row>
    <row r="428" spans="1:22" x14ac:dyDescent="0.25">
      <c r="A428">
        <v>2016</v>
      </c>
      <c r="B428" t="s">
        <v>192</v>
      </c>
      <c r="C428">
        <v>19</v>
      </c>
      <c r="D428">
        <v>1997</v>
      </c>
      <c r="E428" t="s">
        <v>50</v>
      </c>
      <c r="F428">
        <v>0.11567590487744549</v>
      </c>
      <c r="G428">
        <v>6.0797342192691027E-2</v>
      </c>
      <c r="H428">
        <v>5.8348775018335283E-2</v>
      </c>
      <c r="I428">
        <v>0.32941373547491259</v>
      </c>
      <c r="J428" t="s">
        <v>47</v>
      </c>
      <c r="K428">
        <v>14.230819720651422</v>
      </c>
      <c r="L428">
        <v>14.189712011395494</v>
      </c>
      <c r="M428">
        <v>6.4937538398516859</v>
      </c>
      <c r="N428">
        <v>2.9444389791664403</v>
      </c>
      <c r="O428" t="s">
        <v>260</v>
      </c>
      <c r="P428">
        <v>14.189712011395494</v>
      </c>
      <c r="Q428">
        <v>8.1519098729409052</v>
      </c>
      <c r="R428">
        <v>5.521460917862246</v>
      </c>
      <c r="S428">
        <v>7.9515593311552522</v>
      </c>
      <c r="T428">
        <v>0.81844380403458217</v>
      </c>
      <c r="U428">
        <v>7.2046109510086456E-2</v>
      </c>
      <c r="V428">
        <v>0.10951008645533142</v>
      </c>
    </row>
    <row r="429" spans="1:22" x14ac:dyDescent="0.25">
      <c r="A429">
        <v>2017</v>
      </c>
      <c r="B429" t="s">
        <v>225</v>
      </c>
      <c r="C429">
        <v>22</v>
      </c>
      <c r="D429">
        <v>1995</v>
      </c>
      <c r="E429" t="s">
        <v>50</v>
      </c>
      <c r="F429">
        <v>0.66303722819461886</v>
      </c>
      <c r="G429">
        <v>0.22378463812398308</v>
      </c>
      <c r="H429">
        <v>8.9673519133631502E-2</v>
      </c>
      <c r="I429">
        <v>1.0028106297926758</v>
      </c>
      <c r="J429" t="s">
        <v>68</v>
      </c>
      <c r="K429">
        <v>14.290099284567184</v>
      </c>
      <c r="L429">
        <v>13.375590641714014</v>
      </c>
      <c r="M429">
        <v>7.1024993557746487</v>
      </c>
      <c r="N429">
        <v>3.0910424533583161</v>
      </c>
      <c r="O429" t="s">
        <v>261</v>
      </c>
      <c r="P429">
        <v>13.375590641714014</v>
      </c>
      <c r="Q429">
        <v>8.1432267503674449</v>
      </c>
      <c r="R429">
        <v>6.2344107257183712</v>
      </c>
      <c r="S429">
        <v>7.8823149189802679</v>
      </c>
      <c r="T429">
        <v>0.77034883720930236</v>
      </c>
      <c r="U429">
        <v>0.14825581395348839</v>
      </c>
      <c r="V429">
        <v>8.1395348837209308E-2</v>
      </c>
    </row>
    <row r="430" spans="1:22" x14ac:dyDescent="0.25">
      <c r="A430">
        <v>2017</v>
      </c>
      <c r="B430" t="s">
        <v>229</v>
      </c>
      <c r="C430">
        <v>10</v>
      </c>
      <c r="D430">
        <v>2007</v>
      </c>
      <c r="E430" t="s">
        <v>50</v>
      </c>
      <c r="F430">
        <v>0.27675207322981693</v>
      </c>
      <c r="G430">
        <v>4.4898610489692098E-2</v>
      </c>
      <c r="H430">
        <v>0.82593058448960344</v>
      </c>
      <c r="I430">
        <v>1.6559717956075282</v>
      </c>
      <c r="J430" t="s">
        <v>84</v>
      </c>
      <c r="K430">
        <v>13.476321835032817</v>
      </c>
      <c r="L430">
        <v>16.388425719382322</v>
      </c>
      <c r="M430">
        <v>3.6635616461296463</v>
      </c>
      <c r="N430">
        <v>2.3025850929940459</v>
      </c>
      <c r="O430" t="s">
        <v>258</v>
      </c>
      <c r="P430">
        <v>16.388425719382322</v>
      </c>
      <c r="Q430">
        <v>8.1403155401599854</v>
      </c>
      <c r="R430">
        <v>6.4614681763537174</v>
      </c>
      <c r="S430">
        <v>7.8747391251718106</v>
      </c>
      <c r="T430">
        <v>0.76676384839650147</v>
      </c>
      <c r="U430">
        <v>0.18658892128279883</v>
      </c>
      <c r="V430">
        <v>4.6647230320699708E-2</v>
      </c>
    </row>
    <row r="431" spans="1:22" x14ac:dyDescent="0.25">
      <c r="A431">
        <v>2016</v>
      </c>
      <c r="B431" t="s">
        <v>211</v>
      </c>
      <c r="C431">
        <v>91</v>
      </c>
      <c r="D431">
        <v>1925</v>
      </c>
      <c r="E431" t="s">
        <v>50</v>
      </c>
      <c r="F431">
        <v>0.12030016492890457</v>
      </c>
      <c r="G431">
        <v>6.0431462833976581E-2</v>
      </c>
      <c r="H431">
        <v>4.6708339739700351E-2</v>
      </c>
      <c r="I431">
        <v>0.16322568008334443</v>
      </c>
      <c r="J431" t="s">
        <v>64</v>
      </c>
      <c r="K431">
        <v>14.411376166803153</v>
      </c>
      <c r="L431">
        <v>14.153789019521522</v>
      </c>
      <c r="M431">
        <v>6.4614681763537174</v>
      </c>
      <c r="N431">
        <v>4.5108595065168497</v>
      </c>
      <c r="O431" t="s">
        <v>262</v>
      </c>
      <c r="P431">
        <v>14.153789019521522</v>
      </c>
      <c r="Q431">
        <v>8.1373958300566507</v>
      </c>
      <c r="R431">
        <v>0</v>
      </c>
      <c r="S431">
        <v>8.0740262161240608</v>
      </c>
      <c r="T431">
        <v>0.93859649122807021</v>
      </c>
      <c r="U431">
        <v>0</v>
      </c>
      <c r="V431">
        <v>6.1403508771929821E-2</v>
      </c>
    </row>
    <row r="432" spans="1:22" x14ac:dyDescent="0.25">
      <c r="A432">
        <v>2022</v>
      </c>
      <c r="B432" t="s">
        <v>223</v>
      </c>
      <c r="C432">
        <v>27</v>
      </c>
      <c r="D432">
        <v>1995</v>
      </c>
      <c r="E432" t="s">
        <v>50</v>
      </c>
      <c r="F432">
        <v>1.5618097973382952</v>
      </c>
      <c r="G432">
        <v>0.33031898738509052</v>
      </c>
      <c r="H432">
        <v>0.10493993259404218</v>
      </c>
      <c r="I432">
        <v>0.41300918247643709</v>
      </c>
      <c r="J432" t="s">
        <v>68</v>
      </c>
      <c r="K432">
        <v>13.508767982773751</v>
      </c>
      <c r="L432">
        <v>12.362097282687794</v>
      </c>
      <c r="M432">
        <v>6.5482191027623724</v>
      </c>
      <c r="N432">
        <v>3.2958368660043291</v>
      </c>
      <c r="O432" t="s">
        <v>261</v>
      </c>
      <c r="P432">
        <v>12.362097282687794</v>
      </c>
      <c r="Q432">
        <v>8.1373958300566507</v>
      </c>
      <c r="R432">
        <v>6.7799219074722519</v>
      </c>
      <c r="S432">
        <v>7.7997533182872472</v>
      </c>
      <c r="T432">
        <v>0.71345029239766078</v>
      </c>
      <c r="U432">
        <v>0.25730994152046782</v>
      </c>
      <c r="V432">
        <v>2.9239766081871343E-2</v>
      </c>
    </row>
    <row r="433" spans="1:22" x14ac:dyDescent="0.25">
      <c r="A433">
        <v>2021</v>
      </c>
      <c r="B433" t="s">
        <v>198</v>
      </c>
      <c r="C433">
        <v>55</v>
      </c>
      <c r="D433">
        <v>1966</v>
      </c>
      <c r="E433" t="s">
        <v>50</v>
      </c>
      <c r="F433">
        <v>0.45159823809908678</v>
      </c>
      <c r="G433">
        <v>0.29718709071205857</v>
      </c>
      <c r="H433">
        <v>0.28002764715217632</v>
      </c>
      <c r="I433">
        <v>1.4258196610900078E-2</v>
      </c>
      <c r="J433" t="s">
        <v>47</v>
      </c>
      <c r="K433">
        <v>13.079230381242331</v>
      </c>
      <c r="L433">
        <v>13.019756843831994</v>
      </c>
      <c r="M433">
        <v>4.1108738641733114</v>
      </c>
      <c r="N433">
        <v>4.0073331852324712</v>
      </c>
      <c r="O433" t="s">
        <v>260</v>
      </c>
      <c r="P433">
        <v>13.019756843831994</v>
      </c>
      <c r="Q433">
        <v>8.1344675702775628</v>
      </c>
      <c r="R433">
        <v>6.522092798170152</v>
      </c>
      <c r="S433">
        <v>7.8594131546935833</v>
      </c>
      <c r="T433">
        <v>0.7595307917888563</v>
      </c>
      <c r="U433">
        <v>0.19941348973607037</v>
      </c>
      <c r="V433">
        <v>4.1055718475073312E-2</v>
      </c>
    </row>
    <row r="434" spans="1:22" x14ac:dyDescent="0.25">
      <c r="A434">
        <v>2017</v>
      </c>
      <c r="B434" t="s">
        <v>127</v>
      </c>
      <c r="C434">
        <v>24</v>
      </c>
      <c r="D434">
        <v>1993</v>
      </c>
      <c r="E434" t="s">
        <v>50</v>
      </c>
      <c r="F434">
        <v>-0.20727714600146735</v>
      </c>
      <c r="G434">
        <v>-0.17180985104466381</v>
      </c>
      <c r="H434">
        <v>-0.29953416251963078</v>
      </c>
      <c r="I434">
        <v>4.5854732208363902E-6</v>
      </c>
      <c r="J434" t="s">
        <v>129</v>
      </c>
      <c r="K434">
        <v>11.924445538056746</v>
      </c>
      <c r="L434">
        <v>12.480285666184978</v>
      </c>
      <c r="M434">
        <v>4.0943445622221004</v>
      </c>
      <c r="N434">
        <v>3.1780538303479458</v>
      </c>
      <c r="O434" t="s">
        <v>261</v>
      </c>
      <c r="P434">
        <v>12.480285666184978</v>
      </c>
      <c r="Q434">
        <v>8.1315307106042525</v>
      </c>
      <c r="R434">
        <v>6.3969296552161463</v>
      </c>
      <c r="S434">
        <v>7.77485576666552</v>
      </c>
      <c r="T434">
        <v>0.7</v>
      </c>
      <c r="U434">
        <v>0.17647058823529413</v>
      </c>
      <c r="V434">
        <v>0.12352941176470589</v>
      </c>
    </row>
    <row r="435" spans="1:22" x14ac:dyDescent="0.25">
      <c r="A435">
        <v>2020</v>
      </c>
      <c r="B435" t="s">
        <v>204</v>
      </c>
      <c r="C435">
        <v>112</v>
      </c>
      <c r="D435">
        <v>1908</v>
      </c>
      <c r="E435" t="s">
        <v>50</v>
      </c>
      <c r="F435">
        <v>0.49859038410578904</v>
      </c>
      <c r="G435">
        <v>0.14190240914433713</v>
      </c>
      <c r="H435">
        <v>0.10536021389065528</v>
      </c>
      <c r="I435">
        <v>0.94754496745797323</v>
      </c>
      <c r="J435" t="s">
        <v>47</v>
      </c>
      <c r="K435">
        <v>15.113229410387154</v>
      </c>
      <c r="L435">
        <v>14.815474936130421</v>
      </c>
      <c r="M435">
        <v>7.9810497596659573</v>
      </c>
      <c r="N435">
        <v>4.7184988712950942</v>
      </c>
      <c r="O435" t="s">
        <v>260</v>
      </c>
      <c r="P435">
        <v>14.815474936130421</v>
      </c>
      <c r="Q435">
        <v>8.1196962529572492</v>
      </c>
      <c r="R435">
        <v>0</v>
      </c>
      <c r="S435">
        <v>8.0740262161240608</v>
      </c>
      <c r="T435">
        <v>0.9553571428571429</v>
      </c>
      <c r="U435">
        <v>0</v>
      </c>
      <c r="V435">
        <v>4.4642857142857144E-2</v>
      </c>
    </row>
    <row r="436" spans="1:22" x14ac:dyDescent="0.25">
      <c r="A436">
        <v>2019</v>
      </c>
      <c r="B436" t="s">
        <v>243</v>
      </c>
      <c r="C436">
        <v>29</v>
      </c>
      <c r="D436">
        <v>1990</v>
      </c>
      <c r="E436" t="s">
        <v>45</v>
      </c>
      <c r="F436">
        <v>-0.12749224634470535</v>
      </c>
      <c r="G436">
        <v>-7.4154726316874545E-2</v>
      </c>
      <c r="H436">
        <v>-7.4501275130425773E-2</v>
      </c>
      <c r="I436">
        <v>0.2827647319450598</v>
      </c>
      <c r="J436" t="s">
        <v>129</v>
      </c>
      <c r="K436">
        <v>11.25476335905444</v>
      </c>
      <c r="L436">
        <v>11.259425793641119</v>
      </c>
      <c r="M436">
        <v>3.6109179126442243</v>
      </c>
      <c r="N436">
        <v>3.3672958299864741</v>
      </c>
      <c r="O436" t="s">
        <v>261</v>
      </c>
      <c r="P436">
        <v>13.436175517787953</v>
      </c>
      <c r="Q436">
        <v>8.1181368830097522</v>
      </c>
      <c r="R436">
        <v>5.4945040237201255</v>
      </c>
      <c r="S436">
        <v>8.0058439305762814</v>
      </c>
      <c r="T436">
        <v>0.89378238341968907</v>
      </c>
      <c r="U436">
        <v>7.2538860103626937E-2</v>
      </c>
      <c r="V436">
        <v>3.3678756476683933E-2</v>
      </c>
    </row>
    <row r="437" spans="1:22" x14ac:dyDescent="0.25">
      <c r="A437">
        <v>2021</v>
      </c>
      <c r="B437" t="s">
        <v>227</v>
      </c>
      <c r="C437">
        <v>7</v>
      </c>
      <c r="D437">
        <v>2014</v>
      </c>
      <c r="E437" t="s">
        <v>45</v>
      </c>
      <c r="F437">
        <v>0.11162379589818877</v>
      </c>
      <c r="G437">
        <v>6.4740637761751665E-2</v>
      </c>
      <c r="H437">
        <v>4.9426858067768725E-2</v>
      </c>
      <c r="I437">
        <v>8.7024913484442176E-2</v>
      </c>
      <c r="J437" t="s">
        <v>72</v>
      </c>
      <c r="K437">
        <v>11.923364847503082</v>
      </c>
      <c r="L437">
        <v>11.653469709962536</v>
      </c>
      <c r="M437">
        <v>6.8606636714482869</v>
      </c>
      <c r="N437">
        <v>1.9459101490553132</v>
      </c>
      <c r="O437" t="s">
        <v>259</v>
      </c>
      <c r="P437">
        <v>13.832337946958537</v>
      </c>
      <c r="Q437">
        <v>8.1131757848822748</v>
      </c>
      <c r="R437">
        <v>3.753906137331009</v>
      </c>
      <c r="S437">
        <v>7.7612393225634797</v>
      </c>
      <c r="T437">
        <v>0.70332480818414322</v>
      </c>
      <c r="U437">
        <v>1.278772378516624E-2</v>
      </c>
      <c r="V437">
        <v>0.28388746803069054</v>
      </c>
    </row>
    <row r="438" spans="1:22" x14ac:dyDescent="0.25">
      <c r="A438">
        <v>2018</v>
      </c>
      <c r="B438" t="s">
        <v>215</v>
      </c>
      <c r="C438">
        <v>372</v>
      </c>
      <c r="D438">
        <v>1646</v>
      </c>
      <c r="E438" t="s">
        <v>50</v>
      </c>
      <c r="F438">
        <v>-2.5123674911660778</v>
      </c>
      <c r="G438">
        <v>-0.11177136389360498</v>
      </c>
      <c r="H438">
        <v>-0.11275373555117001</v>
      </c>
      <c r="I438">
        <v>0.18987043580683158</v>
      </c>
      <c r="J438" t="s">
        <v>47</v>
      </c>
      <c r="K438">
        <v>12.555884089447503</v>
      </c>
      <c r="L438">
        <v>12.56463480755208</v>
      </c>
      <c r="M438">
        <v>5.0238805208462765</v>
      </c>
      <c r="N438">
        <v>5.9188938542731462</v>
      </c>
      <c r="O438" t="s">
        <v>260</v>
      </c>
      <c r="P438">
        <v>12.56463480755208</v>
      </c>
      <c r="Q438">
        <v>8.1107275829744889</v>
      </c>
      <c r="R438">
        <v>0</v>
      </c>
      <c r="S438">
        <v>8.0326848759676199</v>
      </c>
      <c r="T438">
        <v>0.92492492492492495</v>
      </c>
      <c r="U438">
        <v>0</v>
      </c>
      <c r="V438">
        <v>7.5075075075075076E-2</v>
      </c>
    </row>
    <row r="439" spans="1:22" x14ac:dyDescent="0.25">
      <c r="A439">
        <v>2021</v>
      </c>
      <c r="B439" t="s">
        <v>176</v>
      </c>
      <c r="C439">
        <v>29</v>
      </c>
      <c r="D439">
        <v>1992</v>
      </c>
      <c r="E439" t="s">
        <v>177</v>
      </c>
      <c r="F439">
        <v>0.5769971214245857</v>
      </c>
      <c r="G439">
        <v>0.1749907802661349</v>
      </c>
      <c r="H439">
        <v>0.17643465584330476</v>
      </c>
      <c r="I439">
        <v>1.1469554351335818</v>
      </c>
      <c r="J439" t="s">
        <v>64</v>
      </c>
      <c r="K439">
        <v>15.963589124491822</v>
      </c>
      <c r="L439">
        <v>15.971806422123041</v>
      </c>
      <c r="M439">
        <v>7.6572827929781901</v>
      </c>
      <c r="N439">
        <v>3.3672958299864741</v>
      </c>
      <c r="O439" t="s">
        <v>262</v>
      </c>
      <c r="P439">
        <v>15.971806422123041</v>
      </c>
      <c r="Q439">
        <v>8.1077200619105341</v>
      </c>
      <c r="R439">
        <v>5.5606816310155276</v>
      </c>
      <c r="S439">
        <v>8.0130121103689156</v>
      </c>
      <c r="T439">
        <v>0.90963855421686746</v>
      </c>
      <c r="U439">
        <v>7.8313253012048195E-2</v>
      </c>
      <c r="V439">
        <v>1.2048192771084338E-2</v>
      </c>
    </row>
    <row r="440" spans="1:22" x14ac:dyDescent="0.25">
      <c r="A440">
        <v>2017</v>
      </c>
      <c r="B440" t="s">
        <v>243</v>
      </c>
      <c r="C440">
        <v>27</v>
      </c>
      <c r="D440">
        <v>1990</v>
      </c>
      <c r="E440" t="s">
        <v>45</v>
      </c>
      <c r="F440">
        <v>-0.56496598639455775</v>
      </c>
      <c r="G440">
        <v>-0.40392004279947474</v>
      </c>
      <c r="H440">
        <v>-0.37361665117116033</v>
      </c>
      <c r="I440">
        <v>2.2675736961451247E-2</v>
      </c>
      <c r="J440" t="s">
        <v>129</v>
      </c>
      <c r="K440">
        <v>11.107750314820192</v>
      </c>
      <c r="L440">
        <v>11.029763645186712</v>
      </c>
      <c r="M440">
        <v>3.784189633918261</v>
      </c>
      <c r="N440">
        <v>3.2958368660043291</v>
      </c>
      <c r="O440" t="s">
        <v>261</v>
      </c>
      <c r="P440">
        <v>13.138897475344038</v>
      </c>
      <c r="Q440">
        <v>8.1024711296133933</v>
      </c>
      <c r="R440">
        <v>6.6679100275236687</v>
      </c>
      <c r="S440">
        <v>7.7918401241760682</v>
      </c>
      <c r="T440">
        <v>0.73298429319371727</v>
      </c>
      <c r="U440">
        <v>0.23821989528795812</v>
      </c>
      <c r="V440">
        <v>2.8795811518324606E-2</v>
      </c>
    </row>
    <row r="441" spans="1:22" x14ac:dyDescent="0.25">
      <c r="A441">
        <v>2017</v>
      </c>
      <c r="B441" t="s">
        <v>227</v>
      </c>
      <c r="C441">
        <v>3</v>
      </c>
      <c r="D441">
        <v>2014</v>
      </c>
      <c r="E441" t="s">
        <v>45</v>
      </c>
      <c r="F441">
        <v>6.0736002249481565E-2</v>
      </c>
      <c r="G441">
        <v>5.094339622641509E-2</v>
      </c>
      <c r="H441">
        <v>5.5502023511273847E-2</v>
      </c>
      <c r="I441">
        <v>2.7169519524797018E-2</v>
      </c>
      <c r="J441" t="s">
        <v>72</v>
      </c>
      <c r="K441">
        <v>10.346055748595795</v>
      </c>
      <c r="L441">
        <v>10.43176008990584</v>
      </c>
      <c r="M441">
        <v>5.1761497325738288</v>
      </c>
      <c r="N441">
        <v>1.0986122886681098</v>
      </c>
      <c r="O441" t="s">
        <v>259</v>
      </c>
      <c r="P441">
        <v>12.540893920063167</v>
      </c>
      <c r="Q441">
        <v>8.0998498961335201</v>
      </c>
      <c r="R441">
        <v>0</v>
      </c>
      <c r="S441">
        <v>7.7628525873028158</v>
      </c>
      <c r="T441">
        <v>0.71391076115485563</v>
      </c>
      <c r="U441">
        <v>0</v>
      </c>
      <c r="V441">
        <v>0.28608923884514437</v>
      </c>
    </row>
    <row r="442" spans="1:22" x14ac:dyDescent="0.25">
      <c r="A442">
        <v>2018</v>
      </c>
      <c r="B442" t="s">
        <v>137</v>
      </c>
      <c r="C442">
        <v>11</v>
      </c>
      <c r="D442">
        <v>2007</v>
      </c>
      <c r="E442" t="s">
        <v>50</v>
      </c>
      <c r="F442">
        <v>0.30928381962864721</v>
      </c>
      <c r="G442">
        <v>3.9240761930403177E-2</v>
      </c>
      <c r="H442">
        <v>0.50651607298001733</v>
      </c>
      <c r="I442">
        <v>5.2785145888594167</v>
      </c>
      <c r="J442" t="s">
        <v>139</v>
      </c>
      <c r="K442">
        <v>13.956141687704021</v>
      </c>
      <c r="L442">
        <v>16.513981692619488</v>
      </c>
      <c r="M442">
        <v>5.5053315359323625</v>
      </c>
      <c r="N442">
        <v>2.3978952727983707</v>
      </c>
      <c r="O442" t="s">
        <v>260</v>
      </c>
      <c r="P442">
        <v>16.513981692619488</v>
      </c>
      <c r="Q442">
        <v>8.0986428437594178</v>
      </c>
      <c r="R442">
        <v>0</v>
      </c>
      <c r="S442">
        <v>8.0455882808035284</v>
      </c>
      <c r="T442">
        <v>0.94832826747720367</v>
      </c>
      <c r="U442">
        <v>0</v>
      </c>
      <c r="V442">
        <v>5.1671732522796353E-2</v>
      </c>
    </row>
    <row r="443" spans="1:22" x14ac:dyDescent="0.25">
      <c r="A443">
        <v>2017</v>
      </c>
      <c r="B443" t="s">
        <v>215</v>
      </c>
      <c r="C443">
        <v>371</v>
      </c>
      <c r="D443">
        <v>1646</v>
      </c>
      <c r="E443" t="s">
        <v>50</v>
      </c>
      <c r="F443">
        <v>-0.33146064217937993</v>
      </c>
      <c r="G443">
        <v>-9.9117791738935798E-2</v>
      </c>
      <c r="H443">
        <v>-9.0272513483053748E-2</v>
      </c>
      <c r="I443">
        <v>0.68138636066096325</v>
      </c>
      <c r="J443" t="s">
        <v>47</v>
      </c>
      <c r="K443">
        <v>13.377112566800491</v>
      </c>
      <c r="L443">
        <v>13.283636631370392</v>
      </c>
      <c r="M443">
        <v>5.8464387750577247</v>
      </c>
      <c r="N443">
        <v>5.916202062607435</v>
      </c>
      <c r="O443" t="s">
        <v>260</v>
      </c>
      <c r="P443">
        <v>13.283636631370392</v>
      </c>
      <c r="Q443">
        <v>8.0894824743607536</v>
      </c>
      <c r="R443">
        <v>0</v>
      </c>
      <c r="S443">
        <v>8.0096953577429222</v>
      </c>
      <c r="T443">
        <v>0.92331288343558282</v>
      </c>
      <c r="U443">
        <v>0</v>
      </c>
      <c r="V443">
        <v>7.6687116564417179E-2</v>
      </c>
    </row>
    <row r="444" spans="1:22" x14ac:dyDescent="0.25">
      <c r="A444">
        <v>2017</v>
      </c>
      <c r="B444" t="s">
        <v>167</v>
      </c>
      <c r="C444">
        <v>33</v>
      </c>
      <c r="D444">
        <v>1984</v>
      </c>
      <c r="E444" t="s">
        <v>50</v>
      </c>
      <c r="F444">
        <v>0.35779084510121101</v>
      </c>
      <c r="G444">
        <v>0.26076912353374626</v>
      </c>
      <c r="H444">
        <v>0.22114283591113754</v>
      </c>
      <c r="I444">
        <v>5.7382066191579588E-2</v>
      </c>
      <c r="J444" t="s">
        <v>129</v>
      </c>
      <c r="K444">
        <v>12.598293771331988</v>
      </c>
      <c r="L444">
        <v>12.433467148731921</v>
      </c>
      <c r="M444">
        <v>4.6347289882296359</v>
      </c>
      <c r="N444">
        <v>3.4965075614664802</v>
      </c>
      <c r="O444" t="s">
        <v>261</v>
      </c>
      <c r="P444">
        <v>12.433467148731921</v>
      </c>
      <c r="Q444">
        <v>8.0802374162167023</v>
      </c>
      <c r="R444">
        <v>6.8023947633243109</v>
      </c>
      <c r="S444">
        <v>7.7142311448490855</v>
      </c>
      <c r="T444">
        <v>0.69349845201238391</v>
      </c>
      <c r="U444">
        <v>0.27863777089783281</v>
      </c>
      <c r="V444">
        <v>2.7863777089783281E-2</v>
      </c>
    </row>
    <row r="445" spans="1:22" x14ac:dyDescent="0.25">
      <c r="A445">
        <v>2017</v>
      </c>
      <c r="B445" t="s">
        <v>211</v>
      </c>
      <c r="C445">
        <v>92</v>
      </c>
      <c r="D445">
        <v>1925</v>
      </c>
      <c r="E445" t="s">
        <v>50</v>
      </c>
      <c r="F445">
        <v>0.11963717503531865</v>
      </c>
      <c r="G445">
        <v>6.0667129532610282E-2</v>
      </c>
      <c r="H445">
        <v>4.9027135035637354E-2</v>
      </c>
      <c r="I445">
        <v>0.1386339930550971</v>
      </c>
      <c r="J445" t="s">
        <v>64</v>
      </c>
      <c r="K445">
        <v>14.429723291502915</v>
      </c>
      <c r="L445">
        <v>14.216695184535572</v>
      </c>
      <c r="M445">
        <v>6.5539334040258108</v>
      </c>
      <c r="N445">
        <v>4.5217885770490405</v>
      </c>
      <c r="O445" t="s">
        <v>262</v>
      </c>
      <c r="P445">
        <v>14.216695184535572</v>
      </c>
      <c r="Q445">
        <v>8.0740262161240608</v>
      </c>
      <c r="R445">
        <v>6.1527326947041043</v>
      </c>
      <c r="S445">
        <v>7.8555446779156632</v>
      </c>
      <c r="T445">
        <v>0.80373831775700932</v>
      </c>
      <c r="U445">
        <v>0.14641744548286603</v>
      </c>
      <c r="V445">
        <v>4.9844236760124609E-2</v>
      </c>
    </row>
    <row r="446" spans="1:22" x14ac:dyDescent="0.25">
      <c r="A446">
        <v>2016</v>
      </c>
      <c r="B446" t="s">
        <v>225</v>
      </c>
      <c r="C446">
        <v>21</v>
      </c>
      <c r="D446">
        <v>1995</v>
      </c>
      <c r="E446" t="s">
        <v>50</v>
      </c>
      <c r="F446">
        <v>0.61611671081383423</v>
      </c>
      <c r="G446">
        <v>0.19834824860612482</v>
      </c>
      <c r="H446">
        <v>7.9874602779808707E-2</v>
      </c>
      <c r="I446">
        <v>9.1462884500576713</v>
      </c>
      <c r="J446" t="s">
        <v>68</v>
      </c>
      <c r="K446">
        <v>14.101299088797138</v>
      </c>
      <c r="L446">
        <v>13.191732711353728</v>
      </c>
      <c r="M446">
        <v>6.9939329752231894</v>
      </c>
      <c r="N446">
        <v>3.044522437723423</v>
      </c>
      <c r="O446" t="s">
        <v>261</v>
      </c>
      <c r="P446">
        <v>13.191732711353728</v>
      </c>
      <c r="Q446">
        <v>8.0709060887878188</v>
      </c>
      <c r="R446">
        <v>6.0637852086876078</v>
      </c>
      <c r="S446">
        <v>7.8160138391590275</v>
      </c>
      <c r="T446">
        <v>0.77500000000000002</v>
      </c>
      <c r="U446">
        <v>0.13437499999999999</v>
      </c>
      <c r="V446">
        <v>9.0624999999999997E-2</v>
      </c>
    </row>
    <row r="447" spans="1:22" x14ac:dyDescent="0.25">
      <c r="A447">
        <v>2019</v>
      </c>
      <c r="B447" t="s">
        <v>202</v>
      </c>
      <c r="C447">
        <v>7</v>
      </c>
      <c r="D447">
        <v>2012</v>
      </c>
      <c r="E447" t="s">
        <v>50</v>
      </c>
      <c r="F447">
        <v>0.24157880508245472</v>
      </c>
      <c r="G447">
        <v>4.2069978531882039E-2</v>
      </c>
      <c r="H447">
        <v>0.33273756330056597</v>
      </c>
      <c r="I447">
        <v>4.2389835090565021E-2</v>
      </c>
      <c r="J447" t="s">
        <v>84</v>
      </c>
      <c r="K447">
        <v>14.110267544088018</v>
      </c>
      <c r="L447">
        <v>16.178287237852196</v>
      </c>
      <c r="M447">
        <v>4.9416424226093039</v>
      </c>
      <c r="N447">
        <v>1.9459101490553132</v>
      </c>
      <c r="O447" t="s">
        <v>258</v>
      </c>
      <c r="P447">
        <v>16.178287237852196</v>
      </c>
      <c r="Q447">
        <v>8.0709060887878188</v>
      </c>
      <c r="R447">
        <v>6.2146080984221914</v>
      </c>
      <c r="S447">
        <v>7.8632667240095735</v>
      </c>
      <c r="T447">
        <v>0.8125</v>
      </c>
      <c r="U447">
        <v>0.15625</v>
      </c>
      <c r="V447">
        <v>3.125E-2</v>
      </c>
    </row>
    <row r="448" spans="1:22" x14ac:dyDescent="0.25">
      <c r="A448">
        <v>2019</v>
      </c>
      <c r="B448" t="s">
        <v>213</v>
      </c>
      <c r="C448">
        <v>50</v>
      </c>
      <c r="D448">
        <v>1969</v>
      </c>
      <c r="E448" t="s">
        <v>50</v>
      </c>
      <c r="F448">
        <v>4.0568849238986349E-2</v>
      </c>
      <c r="G448">
        <v>3.3264903355052416E-2</v>
      </c>
      <c r="H448">
        <v>7.3820569929485089E-2</v>
      </c>
      <c r="I448">
        <v>2.9560034446390383E-3</v>
      </c>
      <c r="J448" t="s">
        <v>129</v>
      </c>
      <c r="K448">
        <v>12.33352434421225</v>
      </c>
      <c r="L448">
        <v>13.130658874428436</v>
      </c>
      <c r="M448">
        <v>4.1743872698956368</v>
      </c>
      <c r="N448">
        <v>3.912023005428146</v>
      </c>
      <c r="O448" t="s">
        <v>261</v>
      </c>
      <c r="P448">
        <v>13.130658874428436</v>
      </c>
      <c r="Q448">
        <v>8.0677761957788903</v>
      </c>
      <c r="R448">
        <v>0</v>
      </c>
      <c r="S448">
        <v>7.7664168980196555</v>
      </c>
      <c r="T448">
        <v>0.7398119122257053</v>
      </c>
      <c r="U448">
        <v>0</v>
      </c>
      <c r="V448">
        <v>0.2601880877742947</v>
      </c>
    </row>
    <row r="449" spans="1:22" x14ac:dyDescent="0.25">
      <c r="A449">
        <v>2016</v>
      </c>
      <c r="B449" t="s">
        <v>112</v>
      </c>
      <c r="C449">
        <v>20</v>
      </c>
      <c r="D449">
        <v>1996</v>
      </c>
      <c r="E449" t="s">
        <v>45</v>
      </c>
      <c r="F449">
        <v>-0.15971867007672635</v>
      </c>
      <c r="G449">
        <v>-0.11666355314776762</v>
      </c>
      <c r="H449">
        <v>-0.46054572271386435</v>
      </c>
      <c r="I449">
        <v>0.18427109974424552</v>
      </c>
      <c r="J449" t="s">
        <v>68</v>
      </c>
      <c r="K449">
        <v>12.510611835048378</v>
      </c>
      <c r="L449">
        <v>13.883729796941418</v>
      </c>
      <c r="M449">
        <v>6.3279367837291947</v>
      </c>
      <c r="N449">
        <v>2.9957322735539909</v>
      </c>
      <c r="O449" t="s">
        <v>261</v>
      </c>
      <c r="P449">
        <v>16.040780317948236</v>
      </c>
      <c r="Q449">
        <v>8.0646364757742219</v>
      </c>
      <c r="R449">
        <v>7.0121152943063798</v>
      </c>
      <c r="S449">
        <v>7.6157910720358331</v>
      </c>
      <c r="T449">
        <v>0.63836477987421381</v>
      </c>
      <c r="U449">
        <v>0.34905660377358488</v>
      </c>
      <c r="V449">
        <v>1.2578616352201259E-2</v>
      </c>
    </row>
    <row r="450" spans="1:22" x14ac:dyDescent="0.25">
      <c r="A450">
        <v>2016</v>
      </c>
      <c r="B450" t="s">
        <v>196</v>
      </c>
      <c r="C450">
        <v>14</v>
      </c>
      <c r="D450">
        <v>2002</v>
      </c>
      <c r="E450" t="s">
        <v>177</v>
      </c>
      <c r="F450">
        <v>6.0954364631153352E-3</v>
      </c>
      <c r="G450">
        <v>6.1212099540409407E-4</v>
      </c>
      <c r="H450">
        <v>2.6466452607593944E-4</v>
      </c>
      <c r="I450">
        <v>3.828791748188025E-6</v>
      </c>
      <c r="J450" t="s">
        <v>68</v>
      </c>
      <c r="K450">
        <v>15.609793839696568</v>
      </c>
      <c r="L450">
        <v>14.771326956488666</v>
      </c>
      <c r="M450">
        <v>6.8834625864130921</v>
      </c>
      <c r="N450">
        <v>2.6390573296152584</v>
      </c>
      <c r="O450" t="s">
        <v>261</v>
      </c>
      <c r="P450">
        <v>14.771326956488666</v>
      </c>
      <c r="Q450">
        <v>8.0519780789022999</v>
      </c>
      <c r="R450">
        <v>7.0647590277918022</v>
      </c>
      <c r="S450">
        <v>7.5496091651545321</v>
      </c>
      <c r="T450">
        <v>0.60509554140127386</v>
      </c>
      <c r="U450">
        <v>0.37261146496815284</v>
      </c>
      <c r="V450">
        <v>2.2292993630573247E-2</v>
      </c>
    </row>
    <row r="451" spans="1:22" x14ac:dyDescent="0.25">
      <c r="A451">
        <v>2022</v>
      </c>
      <c r="B451" t="s">
        <v>241</v>
      </c>
      <c r="C451">
        <v>18</v>
      </c>
      <c r="D451">
        <v>2004</v>
      </c>
      <c r="E451" t="s">
        <v>50</v>
      </c>
      <c r="F451">
        <v>7.8029421763594439E-2</v>
      </c>
      <c r="G451">
        <v>2.8849516509807039E-2</v>
      </c>
      <c r="H451">
        <v>0.10631426041637126</v>
      </c>
      <c r="I451">
        <v>0.11232860238528587</v>
      </c>
      <c r="J451" t="s">
        <v>72</v>
      </c>
      <c r="K451">
        <v>13.360942386738907</v>
      </c>
      <c r="L451">
        <v>14.665248581587218</v>
      </c>
      <c r="M451">
        <v>6.1092475827643655</v>
      </c>
      <c r="N451">
        <v>2.8903717578961645</v>
      </c>
      <c r="O451" t="s">
        <v>259</v>
      </c>
      <c r="P451">
        <v>14.665248581587218</v>
      </c>
      <c r="Q451">
        <v>8.0487882835341988</v>
      </c>
      <c r="R451">
        <v>5.9401712527204316</v>
      </c>
      <c r="S451">
        <v>7.7052624748663252</v>
      </c>
      <c r="T451">
        <v>0.70926517571884984</v>
      </c>
      <c r="U451">
        <v>0.12140575079872204</v>
      </c>
      <c r="V451">
        <v>0.16932907348242812</v>
      </c>
    </row>
    <row r="452" spans="1:22" x14ac:dyDescent="0.25">
      <c r="A452">
        <v>2017</v>
      </c>
      <c r="B452" t="s">
        <v>49</v>
      </c>
      <c r="C452">
        <v>22</v>
      </c>
      <c r="D452">
        <v>1995</v>
      </c>
      <c r="E452" t="s">
        <v>50</v>
      </c>
      <c r="F452">
        <v>0.11422254974207811</v>
      </c>
      <c r="G452">
        <v>6.2399355877616747E-2</v>
      </c>
      <c r="H452">
        <v>6.5318162663295404E-2</v>
      </c>
      <c r="I452">
        <v>0.23360353721444363</v>
      </c>
      <c r="J452" t="s">
        <v>47</v>
      </c>
      <c r="K452">
        <v>14.6796655354179</v>
      </c>
      <c r="L452">
        <v>14.725380722035506</v>
      </c>
      <c r="M452">
        <v>6.4281052726845962</v>
      </c>
      <c r="N452">
        <v>3.0910424533583161</v>
      </c>
      <c r="O452" t="s">
        <v>260</v>
      </c>
      <c r="P452">
        <v>14.725380722035506</v>
      </c>
      <c r="Q452">
        <v>8.0487882835341988</v>
      </c>
      <c r="R452">
        <v>6.6970342476664841</v>
      </c>
      <c r="S452">
        <v>7.6304612617836272</v>
      </c>
      <c r="T452">
        <v>0.65814696485623003</v>
      </c>
      <c r="U452">
        <v>0.25878594249201275</v>
      </c>
      <c r="V452">
        <v>8.3067092651757185E-2</v>
      </c>
    </row>
    <row r="453" spans="1:22" x14ac:dyDescent="0.25">
      <c r="A453">
        <v>2022</v>
      </c>
      <c r="B453" t="s">
        <v>237</v>
      </c>
      <c r="C453">
        <v>109</v>
      </c>
      <c r="D453">
        <v>1913</v>
      </c>
      <c r="E453" t="s">
        <v>50</v>
      </c>
      <c r="F453">
        <v>7.6323788997168761E-3</v>
      </c>
      <c r="G453">
        <v>3.6112826998358841E-3</v>
      </c>
      <c r="H453">
        <v>3.8910046117068826E-3</v>
      </c>
      <c r="I453">
        <v>0.13710471732001531</v>
      </c>
      <c r="J453" t="s">
        <v>47</v>
      </c>
      <c r="K453">
        <v>13.137917778064159</v>
      </c>
      <c r="L453">
        <v>13.212522129541739</v>
      </c>
      <c r="M453">
        <v>5.7525726388256331</v>
      </c>
      <c r="N453">
        <v>4.6913478822291435</v>
      </c>
      <c r="O453" t="s">
        <v>260</v>
      </c>
      <c r="P453">
        <v>13.212522129541739</v>
      </c>
      <c r="Q453">
        <v>8.0423780051732798</v>
      </c>
      <c r="R453">
        <v>0</v>
      </c>
      <c r="S453">
        <v>7.9724660159745655</v>
      </c>
      <c r="T453">
        <v>0.932475884244373</v>
      </c>
      <c r="U453">
        <v>0</v>
      </c>
      <c r="V453">
        <v>6.7524115755627015E-2</v>
      </c>
    </row>
    <row r="454" spans="1:22" x14ac:dyDescent="0.25">
      <c r="A454">
        <v>2016</v>
      </c>
      <c r="B454" t="s">
        <v>198</v>
      </c>
      <c r="C454">
        <v>50</v>
      </c>
      <c r="D454">
        <v>1966</v>
      </c>
      <c r="E454" t="s">
        <v>50</v>
      </c>
      <c r="F454">
        <v>0.18569215806347034</v>
      </c>
      <c r="G454">
        <v>4.0287767799759656E-2</v>
      </c>
      <c r="H454">
        <v>2.8391106895182115E-2</v>
      </c>
      <c r="I454">
        <v>0.57581838253834727</v>
      </c>
      <c r="J454" t="s">
        <v>47</v>
      </c>
      <c r="K454">
        <v>14.942615060853623</v>
      </c>
      <c r="L454">
        <v>14.592643125152831</v>
      </c>
      <c r="M454">
        <v>6.9206715042486833</v>
      </c>
      <c r="N454">
        <v>3.912023005428146</v>
      </c>
      <c r="O454" t="s">
        <v>260</v>
      </c>
      <c r="P454">
        <v>14.592643125152831</v>
      </c>
      <c r="Q454">
        <v>8.0359263698917918</v>
      </c>
      <c r="R454">
        <v>4.7874917427820458</v>
      </c>
      <c r="S454">
        <v>7.992944547318106</v>
      </c>
      <c r="T454">
        <v>0.95792880258899671</v>
      </c>
      <c r="U454">
        <v>3.8834951456310676E-2</v>
      </c>
      <c r="V454">
        <v>3.2362459546925568E-3</v>
      </c>
    </row>
    <row r="455" spans="1:22" x14ac:dyDescent="0.25">
      <c r="A455">
        <v>2020</v>
      </c>
      <c r="B455" t="s">
        <v>229</v>
      </c>
      <c r="C455">
        <v>13</v>
      </c>
      <c r="D455">
        <v>2007</v>
      </c>
      <c r="E455" t="s">
        <v>50</v>
      </c>
      <c r="F455">
        <v>0.223776815124931</v>
      </c>
      <c r="G455">
        <v>4.0622589077110978E-2</v>
      </c>
      <c r="H455">
        <v>0.80688491923879802</v>
      </c>
      <c r="I455">
        <v>1.4721568989015594</v>
      </c>
      <c r="J455" t="s">
        <v>84</v>
      </c>
      <c r="K455">
        <v>13.795927046660433</v>
      </c>
      <c r="L455">
        <v>16.78478380849317</v>
      </c>
      <c r="M455">
        <v>3.9512437185814275</v>
      </c>
      <c r="N455">
        <v>2.5649493574615367</v>
      </c>
      <c r="O455" t="s">
        <v>258</v>
      </c>
      <c r="P455">
        <v>13.828114459635637</v>
      </c>
      <c r="Q455">
        <v>8.0359263698917918</v>
      </c>
      <c r="R455">
        <v>4.0943445622221004</v>
      </c>
      <c r="S455">
        <v>7.9337968748154113</v>
      </c>
      <c r="T455">
        <v>0.90291262135922334</v>
      </c>
      <c r="U455">
        <v>1.9417475728155338E-2</v>
      </c>
      <c r="V455">
        <v>7.7669902912621352E-2</v>
      </c>
    </row>
    <row r="456" spans="1:22" x14ac:dyDescent="0.25">
      <c r="A456">
        <v>2018</v>
      </c>
      <c r="B456" t="s">
        <v>198</v>
      </c>
      <c r="C456">
        <v>52</v>
      </c>
      <c r="D456">
        <v>1966</v>
      </c>
      <c r="E456" t="s">
        <v>50</v>
      </c>
      <c r="F456">
        <v>4.225304862706946E-2</v>
      </c>
      <c r="G456">
        <v>6.2557014878917372E-3</v>
      </c>
      <c r="H456">
        <v>6.8603331669011849E-2</v>
      </c>
      <c r="I456">
        <v>2.7956231723613512E-6</v>
      </c>
      <c r="J456" t="s">
        <v>47</v>
      </c>
      <c r="K456">
        <v>12.302790924406612</v>
      </c>
      <c r="L456">
        <v>14.697638738588081</v>
      </c>
      <c r="M456">
        <v>3.6375861597263857</v>
      </c>
      <c r="N456">
        <v>3.9512437185814275</v>
      </c>
      <c r="O456" t="s">
        <v>260</v>
      </c>
      <c r="P456">
        <v>14.697638738588081</v>
      </c>
      <c r="Q456">
        <v>8.0294328405812436</v>
      </c>
      <c r="R456">
        <v>5.7037824746562009</v>
      </c>
      <c r="S456">
        <v>7.8935720735049024</v>
      </c>
      <c r="T456">
        <v>0.87296416938110755</v>
      </c>
      <c r="U456">
        <v>9.7719869706840393E-2</v>
      </c>
      <c r="V456">
        <v>2.9315960912052116E-2</v>
      </c>
    </row>
    <row r="457" spans="1:22" x14ac:dyDescent="0.25">
      <c r="A457">
        <v>2019</v>
      </c>
      <c r="B457" t="s">
        <v>227</v>
      </c>
      <c r="C457">
        <v>5</v>
      </c>
      <c r="D457">
        <v>2014</v>
      </c>
      <c r="E457" t="s">
        <v>45</v>
      </c>
      <c r="F457">
        <v>1.6784899923992909E-2</v>
      </c>
      <c r="G457">
        <v>1.2508456975628177E-2</v>
      </c>
      <c r="H457">
        <v>1.4509417433201928E-2</v>
      </c>
      <c r="I457">
        <v>2.5631281141795456E-2</v>
      </c>
      <c r="J457" t="s">
        <v>72</v>
      </c>
      <c r="K457">
        <v>10.91129947687774</v>
      </c>
      <c r="L457">
        <v>11.059692420040182</v>
      </c>
      <c r="M457">
        <v>6.045005314036012</v>
      </c>
      <c r="N457">
        <v>1.6094379124341003</v>
      </c>
      <c r="O457" t="s">
        <v>259</v>
      </c>
      <c r="P457">
        <v>13.236442144187016</v>
      </c>
      <c r="Q457">
        <v>8.0230857370107866</v>
      </c>
      <c r="R457">
        <v>4.4648846065389671</v>
      </c>
      <c r="S457">
        <v>7.6047172240667145</v>
      </c>
      <c r="T457">
        <v>0.65811965811965811</v>
      </c>
      <c r="U457">
        <v>2.8490028490028487E-2</v>
      </c>
      <c r="V457">
        <v>0.31339031339031337</v>
      </c>
    </row>
    <row r="458" spans="1:22" x14ac:dyDescent="0.25">
      <c r="A458">
        <v>2019</v>
      </c>
      <c r="B458" t="s">
        <v>74</v>
      </c>
      <c r="C458">
        <v>26</v>
      </c>
      <c r="D458">
        <v>1993</v>
      </c>
      <c r="E458" t="s">
        <v>50</v>
      </c>
      <c r="F458">
        <v>0.20445734071346711</v>
      </c>
      <c r="G458">
        <v>9.8250703924989673E-3</v>
      </c>
      <c r="H458">
        <v>1.9672523455701044E-2</v>
      </c>
      <c r="I458">
        <v>12.734193265221524</v>
      </c>
      <c r="J458" t="s">
        <v>47</v>
      </c>
      <c r="K458">
        <v>17.567902225492134</v>
      </c>
      <c r="L458">
        <v>18.262187816866941</v>
      </c>
      <c r="M458">
        <v>9.1472940702585479</v>
      </c>
      <c r="N458">
        <v>3.2580965380214821</v>
      </c>
      <c r="O458" t="s">
        <v>260</v>
      </c>
      <c r="P458">
        <v>18.262187816866941</v>
      </c>
      <c r="Q458">
        <v>8.0163178985034147</v>
      </c>
      <c r="R458">
        <v>0</v>
      </c>
      <c r="S458">
        <v>7.9373746961632952</v>
      </c>
      <c r="T458">
        <v>0.92409240924092406</v>
      </c>
      <c r="U458">
        <v>0</v>
      </c>
      <c r="V458">
        <v>7.590759075907591E-2</v>
      </c>
    </row>
    <row r="459" spans="1:22" x14ac:dyDescent="0.25">
      <c r="A459">
        <v>2016</v>
      </c>
      <c r="B459" t="s">
        <v>235</v>
      </c>
      <c r="C459">
        <v>16</v>
      </c>
      <c r="D459">
        <v>2000</v>
      </c>
      <c r="E459" t="s">
        <v>50</v>
      </c>
      <c r="F459">
        <v>0.24672176857820244</v>
      </c>
      <c r="G459">
        <v>0.12011260034914602</v>
      </c>
      <c r="H459">
        <v>7.0735508880681336E-2</v>
      </c>
      <c r="I459">
        <v>0.10275374554880196</v>
      </c>
      <c r="J459" t="s">
        <v>68</v>
      </c>
      <c r="K459">
        <v>13.928450774970093</v>
      </c>
      <c r="L459">
        <v>13.398968829977511</v>
      </c>
      <c r="M459">
        <v>6.363028103540465</v>
      </c>
      <c r="N459">
        <v>2.7725887222397811</v>
      </c>
      <c r="O459" t="s">
        <v>261</v>
      </c>
      <c r="P459">
        <v>13.398968829977511</v>
      </c>
      <c r="Q459">
        <v>8.0096953577429222</v>
      </c>
      <c r="R459">
        <v>6.6463905148477291</v>
      </c>
      <c r="S459">
        <v>7.6685611080158971</v>
      </c>
      <c r="T459">
        <v>0.71096345514950166</v>
      </c>
      <c r="U459">
        <v>0.2558139534883721</v>
      </c>
      <c r="V459">
        <v>3.3222591362126248E-2</v>
      </c>
    </row>
    <row r="460" spans="1:22" x14ac:dyDescent="0.25">
      <c r="A460">
        <v>2021</v>
      </c>
      <c r="B460" t="s">
        <v>245</v>
      </c>
      <c r="C460">
        <v>10</v>
      </c>
      <c r="D460">
        <v>2011</v>
      </c>
      <c r="E460" t="s">
        <v>50</v>
      </c>
      <c r="F460">
        <v>3.3486414083429006E-2</v>
      </c>
      <c r="G460">
        <v>1.5814205675040667E-2</v>
      </c>
      <c r="H460">
        <v>3.8537767011671435E-2</v>
      </c>
      <c r="I460">
        <v>0.48105625717566014</v>
      </c>
      <c r="J460" t="s">
        <v>47</v>
      </c>
      <c r="K460">
        <v>13.026072717086043</v>
      </c>
      <c r="L460">
        <v>13.916802809446146</v>
      </c>
      <c r="M460">
        <v>5.1298987149230735</v>
      </c>
      <c r="N460">
        <v>2.3025850929940459</v>
      </c>
      <c r="O460" t="s">
        <v>260</v>
      </c>
      <c r="P460">
        <v>13.916802809446146</v>
      </c>
      <c r="Q460">
        <v>8.0096953577429222</v>
      </c>
      <c r="R460">
        <v>5.2983173665480363</v>
      </c>
      <c r="S460">
        <v>7.7956465363345941</v>
      </c>
      <c r="T460">
        <v>0.80730897009966773</v>
      </c>
      <c r="U460">
        <v>6.6445182724252497E-2</v>
      </c>
      <c r="V460">
        <v>0.12624584717607973</v>
      </c>
    </row>
    <row r="461" spans="1:22" x14ac:dyDescent="0.25">
      <c r="A461">
        <v>2020</v>
      </c>
      <c r="B461" t="s">
        <v>186</v>
      </c>
      <c r="C461">
        <v>83</v>
      </c>
      <c r="D461">
        <v>1937</v>
      </c>
      <c r="E461" t="s">
        <v>50</v>
      </c>
      <c r="F461">
        <v>0.40807242269760025</v>
      </c>
      <c r="G461">
        <v>0.13951286243464886</v>
      </c>
      <c r="H461">
        <v>0.16142177170147645</v>
      </c>
      <c r="I461">
        <v>0.88351352058625643</v>
      </c>
      <c r="J461" t="s">
        <v>64</v>
      </c>
      <c r="K461">
        <v>14.912340592694282</v>
      </c>
      <c r="L461">
        <v>15.058204431411429</v>
      </c>
      <c r="M461">
        <v>6.6567265241783913</v>
      </c>
      <c r="N461">
        <v>4.4188406077965983</v>
      </c>
      <c r="O461" t="s">
        <v>262</v>
      </c>
      <c r="P461">
        <v>15.058204431411429</v>
      </c>
      <c r="Q461">
        <v>7.9996785794994505</v>
      </c>
      <c r="R461">
        <v>5.1929568508902104</v>
      </c>
      <c r="S461">
        <v>7.8438486381524717</v>
      </c>
      <c r="T461">
        <v>0.85570469798657722</v>
      </c>
      <c r="U461">
        <v>6.0402684563758392E-2</v>
      </c>
      <c r="V461">
        <v>8.3892617449664433E-2</v>
      </c>
    </row>
    <row r="462" spans="1:22" x14ac:dyDescent="0.25">
      <c r="A462">
        <v>2022</v>
      </c>
      <c r="B462" t="s">
        <v>157</v>
      </c>
      <c r="C462">
        <v>16</v>
      </c>
      <c r="D462">
        <v>2006</v>
      </c>
      <c r="E462" t="s">
        <v>50</v>
      </c>
      <c r="F462">
        <v>-5.3429195804195799E-2</v>
      </c>
      <c r="G462">
        <v>-1.7071336922830284E-2</v>
      </c>
      <c r="H462">
        <v>-1.8408729019762208E-2</v>
      </c>
      <c r="I462">
        <v>0.98989772727272729</v>
      </c>
      <c r="J462" t="s">
        <v>47</v>
      </c>
      <c r="K462">
        <v>15.015573830018361</v>
      </c>
      <c r="L462">
        <v>15.090997931622901</v>
      </c>
      <c r="M462">
        <v>7.2902928824465967</v>
      </c>
      <c r="N462">
        <v>2.7725887222397811</v>
      </c>
      <c r="O462" t="s">
        <v>260</v>
      </c>
      <c r="P462">
        <v>15.090997931622901</v>
      </c>
      <c r="Q462">
        <v>7.9963172317967457</v>
      </c>
      <c r="R462">
        <v>0</v>
      </c>
      <c r="S462">
        <v>7.9302062066846828</v>
      </c>
      <c r="T462">
        <v>0.93602693602693599</v>
      </c>
      <c r="U462">
        <v>0</v>
      </c>
      <c r="V462">
        <v>6.3973063973063973E-2</v>
      </c>
    </row>
    <row r="463" spans="1:22" x14ac:dyDescent="0.25">
      <c r="A463">
        <v>2020</v>
      </c>
      <c r="B463" t="s">
        <v>219</v>
      </c>
      <c r="C463">
        <v>18</v>
      </c>
      <c r="D463">
        <v>2002</v>
      </c>
      <c r="E463" t="s">
        <v>45</v>
      </c>
      <c r="F463">
        <v>1.3870837265740865</v>
      </c>
      <c r="G463">
        <v>-0.18957415835928432</v>
      </c>
      <c r="H463">
        <v>-0.53377607139151184</v>
      </c>
      <c r="I463">
        <v>-5.1661048941620606</v>
      </c>
      <c r="J463" t="s">
        <v>72</v>
      </c>
      <c r="K463">
        <v>9.8665123164112334</v>
      </c>
      <c r="L463">
        <v>10.901708440501096</v>
      </c>
      <c r="M463">
        <v>2.8332133440562162</v>
      </c>
      <c r="N463">
        <v>2.8903717578961645</v>
      </c>
      <c r="O463" t="s">
        <v>259</v>
      </c>
      <c r="P463">
        <v>13.046176665398006</v>
      </c>
      <c r="Q463">
        <v>7.9908802559719003</v>
      </c>
      <c r="R463">
        <v>0</v>
      </c>
      <c r="S463">
        <v>7.880532198803035</v>
      </c>
      <c r="T463">
        <v>0.89552238805970152</v>
      </c>
      <c r="U463">
        <v>0</v>
      </c>
      <c r="V463">
        <v>0.10447761194029852</v>
      </c>
    </row>
    <row r="464" spans="1:22" x14ac:dyDescent="0.25">
      <c r="A464">
        <v>2016</v>
      </c>
      <c r="B464" t="s">
        <v>167</v>
      </c>
      <c r="C464">
        <v>32</v>
      </c>
      <c r="D464">
        <v>1984</v>
      </c>
      <c r="E464" t="s">
        <v>50</v>
      </c>
      <c r="F464">
        <v>0.33805427584221132</v>
      </c>
      <c r="G464">
        <v>0.25964183202871238</v>
      </c>
      <c r="H464">
        <v>0.21454431936285798</v>
      </c>
      <c r="I464">
        <v>1.1247480564353584E-2</v>
      </c>
      <c r="J464" t="s">
        <v>129</v>
      </c>
      <c r="K464">
        <v>12.478665191556352</v>
      </c>
      <c r="L464">
        <v>12.287878413483769</v>
      </c>
      <c r="M464">
        <v>4.499809670330265</v>
      </c>
      <c r="N464">
        <v>3.4657359027997265</v>
      </c>
      <c r="O464" t="s">
        <v>261</v>
      </c>
      <c r="P464">
        <v>12.287878413483769</v>
      </c>
      <c r="Q464">
        <v>7.9895604493338652</v>
      </c>
      <c r="R464">
        <v>6.8977049431286357</v>
      </c>
      <c r="S464">
        <v>7.5390270558239951</v>
      </c>
      <c r="T464">
        <v>0.63728813559322028</v>
      </c>
      <c r="U464">
        <v>0.33559322033898303</v>
      </c>
      <c r="V464">
        <v>2.7118644067796609E-2</v>
      </c>
    </row>
    <row r="465" spans="1:22" x14ac:dyDescent="0.25">
      <c r="A465">
        <v>2016</v>
      </c>
      <c r="B465" t="s">
        <v>243</v>
      </c>
      <c r="C465">
        <v>26</v>
      </c>
      <c r="D465">
        <v>1990</v>
      </c>
      <c r="E465" t="s">
        <v>45</v>
      </c>
      <c r="F465">
        <v>-0.2996089352373052</v>
      </c>
      <c r="G465">
        <v>-0.23564088822611085</v>
      </c>
      <c r="H465">
        <v>-0.28129172229639521</v>
      </c>
      <c r="I465">
        <v>1.4813059192984536E-2</v>
      </c>
      <c r="J465" t="s">
        <v>129</v>
      </c>
      <c r="K465">
        <v>11.183087174985056</v>
      </c>
      <c r="L465">
        <v>11.360170477377947</v>
      </c>
      <c r="M465">
        <v>3.713572066704308</v>
      </c>
      <c r="N465">
        <v>3.2580965380214821</v>
      </c>
      <c r="O465" t="s">
        <v>261</v>
      </c>
      <c r="P465">
        <v>13.517220998384765</v>
      </c>
      <c r="Q465">
        <v>7.9887231497438354</v>
      </c>
      <c r="R465">
        <v>5.8881646846230771</v>
      </c>
      <c r="S465">
        <v>7.7913637155853399</v>
      </c>
      <c r="T465">
        <v>0.82089552238805963</v>
      </c>
      <c r="U465">
        <v>0.12238805970149254</v>
      </c>
      <c r="V465">
        <v>5.6716417910447757E-2</v>
      </c>
    </row>
    <row r="466" spans="1:22" x14ac:dyDescent="0.25">
      <c r="A466">
        <v>2021</v>
      </c>
      <c r="B466" t="s">
        <v>247</v>
      </c>
      <c r="C466">
        <v>18</v>
      </c>
      <c r="D466">
        <v>2003</v>
      </c>
      <c r="E466" t="s">
        <v>50</v>
      </c>
      <c r="F466">
        <v>-2.209658115210491</v>
      </c>
      <c r="G466">
        <v>-2.1711020453240498E-2</v>
      </c>
      <c r="H466">
        <v>-8.23831613420173E-2</v>
      </c>
      <c r="I466">
        <v>91.769474944059965</v>
      </c>
      <c r="J466" t="s">
        <v>72</v>
      </c>
      <c r="K466">
        <v>13.152762603090165</v>
      </c>
      <c r="L466">
        <v>14.486323679857568</v>
      </c>
      <c r="M466">
        <v>6.1333980429966486</v>
      </c>
      <c r="N466">
        <v>2.8903717578961645</v>
      </c>
      <c r="O466" t="s">
        <v>259</v>
      </c>
      <c r="P466">
        <v>14.486323679857568</v>
      </c>
      <c r="Q466">
        <v>7.9861648603327273</v>
      </c>
      <c r="R466">
        <v>0</v>
      </c>
      <c r="S466">
        <v>7.8160138391590275</v>
      </c>
      <c r="T466">
        <v>0.84353741496598644</v>
      </c>
      <c r="U466">
        <v>0</v>
      </c>
      <c r="V466">
        <v>0.15646258503401361</v>
      </c>
    </row>
    <row r="467" spans="1:22" x14ac:dyDescent="0.25">
      <c r="A467">
        <v>2018</v>
      </c>
      <c r="B467" t="s">
        <v>221</v>
      </c>
      <c r="C467">
        <v>16</v>
      </c>
      <c r="D467">
        <v>2002</v>
      </c>
      <c r="E467" t="s">
        <v>50</v>
      </c>
      <c r="F467">
        <v>-4.6011497840379376E-2</v>
      </c>
      <c r="G467">
        <v>-2.1282441752704547E-2</v>
      </c>
      <c r="H467">
        <v>-2.4833987240656011E-2</v>
      </c>
      <c r="I467">
        <v>1.0068161453037062E-5</v>
      </c>
      <c r="J467" t="s">
        <v>129</v>
      </c>
      <c r="K467">
        <v>12.122810594661162</v>
      </c>
      <c r="L467">
        <v>12.277141360961464</v>
      </c>
      <c r="M467">
        <v>3.4011973816621555</v>
      </c>
      <c r="N467">
        <v>2.7725887222397811</v>
      </c>
      <c r="O467" t="s">
        <v>261</v>
      </c>
      <c r="P467">
        <v>12.277141360961464</v>
      </c>
      <c r="Q467">
        <v>7.9861648603327273</v>
      </c>
      <c r="R467">
        <v>5.2470240721604862</v>
      </c>
      <c r="S467">
        <v>7.6304612617836272</v>
      </c>
      <c r="T467">
        <v>0.70068027210884354</v>
      </c>
      <c r="U467">
        <v>6.4625850340136057E-2</v>
      </c>
      <c r="V467">
        <v>0.23469387755102042</v>
      </c>
    </row>
    <row r="468" spans="1:22" x14ac:dyDescent="0.25">
      <c r="A468">
        <v>2017</v>
      </c>
      <c r="B468" t="s">
        <v>137</v>
      </c>
      <c r="C468">
        <v>10</v>
      </c>
      <c r="D468">
        <v>2007</v>
      </c>
      <c r="E468" t="s">
        <v>50</v>
      </c>
      <c r="F468">
        <v>0.47687535832258837</v>
      </c>
      <c r="G468">
        <v>6.1000832783873048E-2</v>
      </c>
      <c r="H468">
        <v>0.55721768481747502</v>
      </c>
      <c r="I468">
        <v>5.3689331357644683</v>
      </c>
      <c r="J468" t="s">
        <v>139</v>
      </c>
      <c r="K468">
        <v>13.929778088132773</v>
      </c>
      <c r="L468">
        <v>16.14184655198483</v>
      </c>
      <c r="M468">
        <v>5.2149357576089859</v>
      </c>
      <c r="N468">
        <v>2.3025850929940459</v>
      </c>
      <c r="O468" t="s">
        <v>260</v>
      </c>
      <c r="P468">
        <v>16.14184655198483</v>
      </c>
      <c r="Q468">
        <v>7.9861648603327273</v>
      </c>
      <c r="R468">
        <v>0</v>
      </c>
      <c r="S468">
        <v>7.9337968748154113</v>
      </c>
      <c r="T468">
        <v>0.94897959183673475</v>
      </c>
      <c r="U468">
        <v>0</v>
      </c>
      <c r="V468">
        <v>5.1020408163265307E-2</v>
      </c>
    </row>
    <row r="469" spans="1:22" x14ac:dyDescent="0.25">
      <c r="A469">
        <v>2017</v>
      </c>
      <c r="B469" t="s">
        <v>235</v>
      </c>
      <c r="C469">
        <v>17</v>
      </c>
      <c r="D469">
        <v>2000</v>
      </c>
      <c r="E469" t="s">
        <v>50</v>
      </c>
      <c r="F469">
        <v>7.0516310633315898E-2</v>
      </c>
      <c r="G469">
        <v>2.8487267991069692E-2</v>
      </c>
      <c r="H469">
        <v>2.0828515810584113E-2</v>
      </c>
      <c r="I469">
        <v>8.7622280819748558E-2</v>
      </c>
      <c r="J469" t="s">
        <v>68</v>
      </c>
      <c r="K469">
        <v>13.765677249909393</v>
      </c>
      <c r="L469">
        <v>13.45254299984895</v>
      </c>
      <c r="M469">
        <v>6.363028103540465</v>
      </c>
      <c r="N469">
        <v>2.8332133440562162</v>
      </c>
      <c r="O469" t="s">
        <v>261</v>
      </c>
      <c r="P469">
        <v>13.45254299984895</v>
      </c>
      <c r="Q469">
        <v>7.9827577020111127</v>
      </c>
      <c r="R469">
        <v>6.1737861039019366</v>
      </c>
      <c r="S469">
        <v>7.7493224646603558</v>
      </c>
      <c r="T469">
        <v>0.79180887372013653</v>
      </c>
      <c r="U469">
        <v>0.16382252559726962</v>
      </c>
      <c r="V469">
        <v>4.4368600682593858E-2</v>
      </c>
    </row>
    <row r="470" spans="1:22" x14ac:dyDescent="0.25">
      <c r="A470">
        <v>2020</v>
      </c>
      <c r="B470" t="s">
        <v>241</v>
      </c>
      <c r="C470">
        <v>16</v>
      </c>
      <c r="D470">
        <v>2004</v>
      </c>
      <c r="E470" t="s">
        <v>50</v>
      </c>
      <c r="F470">
        <v>-0.16646895802387632</v>
      </c>
      <c r="G470">
        <v>-3.1264277409316352E-2</v>
      </c>
      <c r="H470">
        <v>-0.18969526589544417</v>
      </c>
      <c r="I470">
        <v>3.865907121637234</v>
      </c>
      <c r="J470" t="s">
        <v>72</v>
      </c>
      <c r="K470">
        <v>13.143038173270511</v>
      </c>
      <c r="L470">
        <v>14.945980945212536</v>
      </c>
      <c r="M470">
        <v>6.0402547112774139</v>
      </c>
      <c r="N470">
        <v>2.7725887222397811</v>
      </c>
      <c r="O470" t="s">
        <v>259</v>
      </c>
      <c r="P470">
        <v>14.945980945212536</v>
      </c>
      <c r="Q470">
        <v>7.9759083601655378</v>
      </c>
      <c r="R470">
        <v>0</v>
      </c>
      <c r="S470">
        <v>7.8200379894587533</v>
      </c>
      <c r="T470">
        <v>0.85567010309278346</v>
      </c>
      <c r="U470">
        <v>0</v>
      </c>
      <c r="V470">
        <v>0.14432989690721648</v>
      </c>
    </row>
    <row r="471" spans="1:22" x14ac:dyDescent="0.25">
      <c r="A471">
        <v>2022</v>
      </c>
      <c r="B471" t="s">
        <v>245</v>
      </c>
      <c r="C471">
        <v>11</v>
      </c>
      <c r="D471">
        <v>2011</v>
      </c>
      <c r="E471" t="s">
        <v>50</v>
      </c>
      <c r="F471">
        <v>0.11463644948064212</v>
      </c>
      <c r="G471">
        <v>4.1792894519416139E-2</v>
      </c>
      <c r="H471">
        <v>7.7542156361778233E-2</v>
      </c>
      <c r="I471">
        <v>0.41208687440982056</v>
      </c>
      <c r="J471" t="s">
        <v>47</v>
      </c>
      <c r="K471">
        <v>13.570632514504059</v>
      </c>
      <c r="L471">
        <v>14.188727918522318</v>
      </c>
      <c r="M471">
        <v>5.4971682252932021</v>
      </c>
      <c r="N471">
        <v>2.3978952727983707</v>
      </c>
      <c r="O471" t="s">
        <v>260</v>
      </c>
      <c r="P471">
        <v>14.188727918522318</v>
      </c>
      <c r="Q471">
        <v>7.9724660159745655</v>
      </c>
      <c r="R471">
        <v>4.6051701859880918</v>
      </c>
      <c r="S471">
        <v>7.8240460108562919</v>
      </c>
      <c r="T471">
        <v>0.86206896551724133</v>
      </c>
      <c r="U471">
        <v>3.4482758620689655E-2</v>
      </c>
      <c r="V471">
        <v>0.10344827586206896</v>
      </c>
    </row>
    <row r="472" spans="1:22" x14ac:dyDescent="0.25">
      <c r="A472">
        <v>2021</v>
      </c>
      <c r="B472" t="s">
        <v>237</v>
      </c>
      <c r="C472">
        <v>108</v>
      </c>
      <c r="D472">
        <v>1913</v>
      </c>
      <c r="E472" t="s">
        <v>50</v>
      </c>
      <c r="F472">
        <v>-5.8070540854206855E-2</v>
      </c>
      <c r="G472">
        <v>-2.9222078904060846E-2</v>
      </c>
      <c r="H472">
        <v>-2.8190849307401709E-2</v>
      </c>
      <c r="I472">
        <v>0.16706761254025468</v>
      </c>
      <c r="J472" t="s">
        <v>47</v>
      </c>
      <c r="K472">
        <v>13.191936080756289</v>
      </c>
      <c r="L472">
        <v>13.156008962990152</v>
      </c>
      <c r="M472">
        <v>5.7333412768977459</v>
      </c>
      <c r="N472">
        <v>4.6821312271242199</v>
      </c>
      <c r="O472" t="s">
        <v>260</v>
      </c>
      <c r="P472">
        <v>13.156008962990152</v>
      </c>
      <c r="Q472">
        <v>7.9480319906372836</v>
      </c>
      <c r="R472">
        <v>0</v>
      </c>
      <c r="S472">
        <v>7.8477625374736082</v>
      </c>
      <c r="T472">
        <v>0.90459363957597172</v>
      </c>
      <c r="U472">
        <v>0</v>
      </c>
      <c r="V472">
        <v>9.5406360424028266E-2</v>
      </c>
    </row>
    <row r="473" spans="1:22" x14ac:dyDescent="0.25">
      <c r="A473">
        <v>2021</v>
      </c>
      <c r="B473" t="s">
        <v>217</v>
      </c>
      <c r="C473">
        <v>40</v>
      </c>
      <c r="D473">
        <v>1981</v>
      </c>
      <c r="E473" t="s">
        <v>50</v>
      </c>
      <c r="F473">
        <v>-1.9130876294692976E-2</v>
      </c>
      <c r="G473">
        <v>-1.3543533327537022E-2</v>
      </c>
      <c r="H473">
        <v>-0.1304584876708017</v>
      </c>
      <c r="I473">
        <v>7.030864920022881E-4</v>
      </c>
      <c r="J473" t="s">
        <v>47</v>
      </c>
      <c r="K473">
        <v>12.089038704232539</v>
      </c>
      <c r="L473">
        <v>14.354184590042866</v>
      </c>
      <c r="M473">
        <v>2.1972245773362196</v>
      </c>
      <c r="N473">
        <v>3.6888794541139363</v>
      </c>
      <c r="O473" t="s">
        <v>260</v>
      </c>
      <c r="P473">
        <v>14.354184590042866</v>
      </c>
      <c r="Q473">
        <v>7.9444921639321588</v>
      </c>
      <c r="R473">
        <v>0</v>
      </c>
      <c r="S473">
        <v>7.8160138391590275</v>
      </c>
      <c r="T473">
        <v>0.87943262411347523</v>
      </c>
      <c r="U473">
        <v>0</v>
      </c>
      <c r="V473">
        <v>0.12056737588652482</v>
      </c>
    </row>
    <row r="474" spans="1:22" x14ac:dyDescent="0.25">
      <c r="A474">
        <v>2018</v>
      </c>
      <c r="B474" t="s">
        <v>202</v>
      </c>
      <c r="C474">
        <v>6</v>
      </c>
      <c r="D474">
        <v>2012</v>
      </c>
      <c r="E474" t="s">
        <v>50</v>
      </c>
      <c r="F474">
        <v>0.36078528213359673</v>
      </c>
      <c r="G474">
        <v>6.0492510894655661E-2</v>
      </c>
      <c r="H474">
        <v>0.49837966911137643</v>
      </c>
      <c r="I474">
        <v>0.28676379799975305</v>
      </c>
      <c r="J474" t="s">
        <v>84</v>
      </c>
      <c r="K474">
        <v>13.974734063512251</v>
      </c>
      <c r="L474">
        <v>16.083576667331446</v>
      </c>
      <c r="M474">
        <v>4.4886363697321396</v>
      </c>
      <c r="N474">
        <v>1.791759469228055</v>
      </c>
      <c r="O474" t="s">
        <v>258</v>
      </c>
      <c r="P474">
        <v>16.083576667331446</v>
      </c>
      <c r="Q474">
        <v>7.9373746961632952</v>
      </c>
      <c r="R474">
        <v>5.9914645471079817</v>
      </c>
      <c r="S474">
        <v>7.7406644019172415</v>
      </c>
      <c r="T474">
        <v>0.8214285714285714</v>
      </c>
      <c r="U474">
        <v>0.14285714285714285</v>
      </c>
      <c r="V474">
        <v>3.5714285714285712E-2</v>
      </c>
    </row>
    <row r="475" spans="1:22" x14ac:dyDescent="0.25">
      <c r="A475">
        <v>2019</v>
      </c>
      <c r="B475" t="s">
        <v>241</v>
      </c>
      <c r="C475">
        <v>15</v>
      </c>
      <c r="D475">
        <v>2004</v>
      </c>
      <c r="E475" t="s">
        <v>50</v>
      </c>
      <c r="F475">
        <v>-4.1102375044569359E-2</v>
      </c>
      <c r="G475">
        <v>-1.0051558280200282E-2</v>
      </c>
      <c r="H475">
        <v>-5.3370245013920896E-2</v>
      </c>
      <c r="I475">
        <v>2.9196717261756264</v>
      </c>
      <c r="J475" t="s">
        <v>72</v>
      </c>
      <c r="K475">
        <v>13.35800766788012</v>
      </c>
      <c r="L475">
        <v>15.027533373828344</v>
      </c>
      <c r="M475">
        <v>6.2422232654551655</v>
      </c>
      <c r="N475">
        <v>2.7080502011022101</v>
      </c>
      <c r="O475" t="s">
        <v>259</v>
      </c>
      <c r="P475">
        <v>15.027533373828344</v>
      </c>
      <c r="Q475">
        <v>7.9302062066846828</v>
      </c>
      <c r="R475">
        <v>0</v>
      </c>
      <c r="S475">
        <v>7.7621706071382048</v>
      </c>
      <c r="T475">
        <v>0.84532374100719421</v>
      </c>
      <c r="U475">
        <v>0</v>
      </c>
      <c r="V475">
        <v>0.15467625899280577</v>
      </c>
    </row>
    <row r="476" spans="1:22" x14ac:dyDescent="0.25">
      <c r="A476">
        <v>2022</v>
      </c>
      <c r="B476" t="s">
        <v>198</v>
      </c>
      <c r="C476">
        <v>56</v>
      </c>
      <c r="D476">
        <v>1966</v>
      </c>
      <c r="E476" t="s">
        <v>50</v>
      </c>
      <c r="F476">
        <v>0.1564504137476653</v>
      </c>
      <c r="G476">
        <v>0.10207377406372561</v>
      </c>
      <c r="H476">
        <v>0.13358864318469793</v>
      </c>
      <c r="I476">
        <v>8.2084635424537148E-3</v>
      </c>
      <c r="J476" t="s">
        <v>47</v>
      </c>
      <c r="K476">
        <v>12.867478869681054</v>
      </c>
      <c r="L476">
        <v>13.136548294086387</v>
      </c>
      <c r="M476">
        <v>4.2341065045972597</v>
      </c>
      <c r="N476">
        <v>4.0253516907351496</v>
      </c>
      <c r="O476" t="s">
        <v>260</v>
      </c>
      <c r="P476">
        <v>13.136548294086387</v>
      </c>
      <c r="Q476">
        <v>7.9229859587111955</v>
      </c>
      <c r="R476">
        <v>0</v>
      </c>
      <c r="S476">
        <v>7.9229859587111955</v>
      </c>
      <c r="T476">
        <v>1</v>
      </c>
      <c r="U476">
        <v>0</v>
      </c>
      <c r="V476">
        <v>0</v>
      </c>
    </row>
    <row r="477" spans="1:22" x14ac:dyDescent="0.25">
      <c r="A477">
        <v>2018</v>
      </c>
      <c r="B477" t="s">
        <v>235</v>
      </c>
      <c r="C477">
        <v>18</v>
      </c>
      <c r="D477">
        <v>2000</v>
      </c>
      <c r="E477" t="s">
        <v>50</v>
      </c>
      <c r="F477">
        <v>0.11184406552084394</v>
      </c>
      <c r="G477">
        <v>4.5246618023576948E-2</v>
      </c>
      <c r="H477">
        <v>2.7779755458711641E-2</v>
      </c>
      <c r="I477">
        <v>0.18782742506704081</v>
      </c>
      <c r="J477" t="s">
        <v>68</v>
      </c>
      <c r="K477">
        <v>13.880800047054814</v>
      </c>
      <c r="L477">
        <v>13.392979654017786</v>
      </c>
      <c r="M477">
        <v>6.2878585601617845</v>
      </c>
      <c r="N477">
        <v>2.8903717578961645</v>
      </c>
      <c r="O477" t="s">
        <v>261</v>
      </c>
      <c r="P477">
        <v>13.392979654017786</v>
      </c>
      <c r="Q477">
        <v>7.9229859587111955</v>
      </c>
      <c r="R477">
        <v>0</v>
      </c>
      <c r="S477">
        <v>7.8477625374736082</v>
      </c>
      <c r="T477">
        <v>0.92753623188405798</v>
      </c>
      <c r="U477">
        <v>0</v>
      </c>
      <c r="V477">
        <v>7.2463768115942032E-2</v>
      </c>
    </row>
    <row r="478" spans="1:22" x14ac:dyDescent="0.25">
      <c r="A478">
        <v>2020</v>
      </c>
      <c r="B478" t="s">
        <v>217</v>
      </c>
      <c r="C478">
        <v>39</v>
      </c>
      <c r="D478">
        <v>1981</v>
      </c>
      <c r="E478" t="s">
        <v>50</v>
      </c>
      <c r="F478">
        <v>-3.8787418646608299E-2</v>
      </c>
      <c r="G478">
        <v>-2.3373247006474512E-2</v>
      </c>
      <c r="H478">
        <v>-0.24568788144710682</v>
      </c>
      <c r="I478">
        <v>0.61652310377620623</v>
      </c>
      <c r="J478" t="s">
        <v>47</v>
      </c>
      <c r="K478">
        <v>12.214531766071808</v>
      </c>
      <c r="L478">
        <v>14.567001643835836</v>
      </c>
      <c r="M478">
        <v>2.0794415416798357</v>
      </c>
      <c r="N478">
        <v>3.6635616461296463</v>
      </c>
      <c r="O478" t="s">
        <v>260</v>
      </c>
      <c r="P478">
        <v>14.567001643835836</v>
      </c>
      <c r="Q478">
        <v>7.9157131993821155</v>
      </c>
      <c r="R478">
        <v>0</v>
      </c>
      <c r="S478">
        <v>7.779048644925556</v>
      </c>
      <c r="T478">
        <v>0.87226277372262773</v>
      </c>
      <c r="U478">
        <v>0</v>
      </c>
      <c r="V478">
        <v>0.12773722627737227</v>
      </c>
    </row>
    <row r="479" spans="1:22" x14ac:dyDescent="0.25">
      <c r="A479">
        <v>2019</v>
      </c>
      <c r="B479" t="s">
        <v>251</v>
      </c>
      <c r="C479">
        <v>19</v>
      </c>
      <c r="D479">
        <v>2000</v>
      </c>
      <c r="E479" t="s">
        <v>177</v>
      </c>
      <c r="F479">
        <v>1.3285143051982269</v>
      </c>
      <c r="G479">
        <v>-0.12172672266692719</v>
      </c>
      <c r="H479">
        <v>-9.5829869516007637E-2</v>
      </c>
      <c r="I479">
        <v>-0.39999380056414863</v>
      </c>
      <c r="J479" t="s">
        <v>47</v>
      </c>
      <c r="K479">
        <v>14.62029436811201</v>
      </c>
      <c r="L479">
        <v>14.381090240757688</v>
      </c>
      <c r="M479">
        <v>6.2653012127377101</v>
      </c>
      <c r="N479">
        <v>2.9444389791664403</v>
      </c>
      <c r="O479" t="s">
        <v>260</v>
      </c>
      <c r="P479">
        <v>14.381090240757688</v>
      </c>
      <c r="Q479">
        <v>7.9120568881790057</v>
      </c>
      <c r="R479">
        <v>0</v>
      </c>
      <c r="S479">
        <v>7.6009024595420822</v>
      </c>
      <c r="T479">
        <v>0.73260073260073255</v>
      </c>
      <c r="U479">
        <v>0</v>
      </c>
      <c r="V479">
        <v>0.26739926739926739</v>
      </c>
    </row>
    <row r="480" spans="1:22" x14ac:dyDescent="0.25">
      <c r="A480">
        <v>2017</v>
      </c>
      <c r="B480" t="s">
        <v>223</v>
      </c>
      <c r="C480">
        <v>22</v>
      </c>
      <c r="D480">
        <v>1995</v>
      </c>
      <c r="E480" t="s">
        <v>50</v>
      </c>
      <c r="F480">
        <v>0.77672893874165649</v>
      </c>
      <c r="G480">
        <v>0.18399128038882731</v>
      </c>
      <c r="H480">
        <v>8.2799852639334773E-2</v>
      </c>
      <c r="I480">
        <v>0.13426675619100281</v>
      </c>
      <c r="J480" t="s">
        <v>68</v>
      </c>
      <c r="K480">
        <v>13.071122713210732</v>
      </c>
      <c r="L480">
        <v>12.272660627587257</v>
      </c>
      <c r="M480">
        <v>6.1964441277945204</v>
      </c>
      <c r="N480">
        <v>3.0910424533583161</v>
      </c>
      <c r="O480" t="s">
        <v>261</v>
      </c>
      <c r="P480">
        <v>12.272660627587257</v>
      </c>
      <c r="Q480">
        <v>7.9120568881790057</v>
      </c>
      <c r="R480">
        <v>6.1944053911046719</v>
      </c>
      <c r="S480">
        <v>7.6353038862594147</v>
      </c>
      <c r="T480">
        <v>0.75824175824175821</v>
      </c>
      <c r="U480">
        <v>0.17948717948717949</v>
      </c>
      <c r="V480">
        <v>6.2271062271062272E-2</v>
      </c>
    </row>
    <row r="481" spans="1:22" x14ac:dyDescent="0.25">
      <c r="A481">
        <v>2018</v>
      </c>
      <c r="B481" t="s">
        <v>180</v>
      </c>
      <c r="C481">
        <v>54</v>
      </c>
      <c r="D481">
        <v>1964</v>
      </c>
      <c r="E481" t="s">
        <v>50</v>
      </c>
      <c r="F481">
        <v>1.188452922814351</v>
      </c>
      <c r="G481">
        <v>-3.2069614420856644E-2</v>
      </c>
      <c r="H481">
        <v>-0.21694645132962267</v>
      </c>
      <c r="I481">
        <v>-4.7962206027670877</v>
      </c>
      <c r="J481" t="s">
        <v>72</v>
      </c>
      <c r="K481">
        <v>15.357388001104827</v>
      </c>
      <c r="L481">
        <v>17.269129565541807</v>
      </c>
      <c r="M481">
        <v>8.1942293048198174</v>
      </c>
      <c r="N481">
        <v>3.9889840465642745</v>
      </c>
      <c r="O481" t="s">
        <v>259</v>
      </c>
      <c r="P481">
        <v>17.269129565541807</v>
      </c>
      <c r="Q481">
        <v>7.9047039138737469</v>
      </c>
      <c r="R481">
        <v>0</v>
      </c>
      <c r="S481">
        <v>7.8160138391590275</v>
      </c>
      <c r="T481">
        <v>0.91512915129151295</v>
      </c>
      <c r="U481">
        <v>0</v>
      </c>
      <c r="V481">
        <v>8.4870848708487087E-2</v>
      </c>
    </row>
    <row r="482" spans="1:22" x14ac:dyDescent="0.25">
      <c r="A482">
        <v>2022</v>
      </c>
      <c r="B482" t="s">
        <v>247</v>
      </c>
      <c r="C482">
        <v>19</v>
      </c>
      <c r="D482">
        <v>2003</v>
      </c>
      <c r="E482" t="s">
        <v>50</v>
      </c>
      <c r="F482">
        <v>-0.83829655422870697</v>
      </c>
      <c r="G482">
        <v>4.0605289557730725E-2</v>
      </c>
      <c r="H482">
        <v>0.11918559622411139</v>
      </c>
      <c r="I482">
        <v>-19.683386383542331</v>
      </c>
      <c r="J482" t="s">
        <v>72</v>
      </c>
      <c r="K482">
        <v>13.397710688506649</v>
      </c>
      <c r="L482">
        <v>14.474494255995923</v>
      </c>
      <c r="M482">
        <v>5.9839362806871907</v>
      </c>
      <c r="N482">
        <v>2.9444389791664403</v>
      </c>
      <c r="O482" t="s">
        <v>259</v>
      </c>
      <c r="P482">
        <v>14.474494255995923</v>
      </c>
      <c r="Q482">
        <v>7.897296472595885</v>
      </c>
      <c r="R482">
        <v>0</v>
      </c>
      <c r="S482">
        <v>7.718685495198466</v>
      </c>
      <c r="T482">
        <v>0.83643122676579928</v>
      </c>
      <c r="U482">
        <v>0</v>
      </c>
      <c r="V482">
        <v>0.16356877323420074</v>
      </c>
    </row>
    <row r="483" spans="1:22" x14ac:dyDescent="0.25">
      <c r="A483">
        <v>2018</v>
      </c>
      <c r="B483" t="s">
        <v>251</v>
      </c>
      <c r="C483">
        <v>18</v>
      </c>
      <c r="D483">
        <v>2000</v>
      </c>
      <c r="E483" t="s">
        <v>177</v>
      </c>
      <c r="F483">
        <v>-0.71748549433046371</v>
      </c>
      <c r="G483">
        <v>-6.5995095551288283E-2</v>
      </c>
      <c r="H483">
        <v>-6.3864512968477241E-2</v>
      </c>
      <c r="I483">
        <v>4.3711365618718953E-2</v>
      </c>
      <c r="J483" t="s">
        <v>47</v>
      </c>
      <c r="K483">
        <v>14.678374774383451</v>
      </c>
      <c r="L483">
        <v>14.645558199459227</v>
      </c>
      <c r="M483">
        <v>6.6957989170584913</v>
      </c>
      <c r="N483">
        <v>2.8903717578961645</v>
      </c>
      <c r="O483" t="s">
        <v>260</v>
      </c>
      <c r="P483">
        <v>14.645558199459227</v>
      </c>
      <c r="Q483">
        <v>7.8935720735049024</v>
      </c>
      <c r="R483">
        <v>0</v>
      </c>
      <c r="S483">
        <v>7.5755846515577927</v>
      </c>
      <c r="T483">
        <v>0.72761194029850751</v>
      </c>
      <c r="U483">
        <v>0</v>
      </c>
      <c r="V483">
        <v>0.27238805970149255</v>
      </c>
    </row>
    <row r="484" spans="1:22" x14ac:dyDescent="0.25">
      <c r="A484">
        <v>2020</v>
      </c>
      <c r="B484" t="s">
        <v>237</v>
      </c>
      <c r="C484">
        <v>107</v>
      </c>
      <c r="D484">
        <v>1913</v>
      </c>
      <c r="E484" t="s">
        <v>50</v>
      </c>
      <c r="F484">
        <v>4.6153002868575396E-3</v>
      </c>
      <c r="G484">
        <v>2.5009059100980758E-3</v>
      </c>
      <c r="H484">
        <v>2.4631358469150346E-3</v>
      </c>
      <c r="I484">
        <v>0.15786665692203689</v>
      </c>
      <c r="J484" t="s">
        <v>47</v>
      </c>
      <c r="K484">
        <v>13.147565128654296</v>
      </c>
      <c r="L484">
        <v>13.132347371057236</v>
      </c>
      <c r="M484">
        <v>5.5909869805108565</v>
      </c>
      <c r="N484">
        <v>4.6728288344619058</v>
      </c>
      <c r="O484" t="s">
        <v>260</v>
      </c>
      <c r="P484">
        <v>13.132347371057236</v>
      </c>
      <c r="Q484">
        <v>7.886081401775745</v>
      </c>
      <c r="R484">
        <v>0</v>
      </c>
      <c r="S484">
        <v>7.7832240163360371</v>
      </c>
      <c r="T484">
        <v>0.90225563909774431</v>
      </c>
      <c r="U484">
        <v>0</v>
      </c>
      <c r="V484">
        <v>9.7744360902255634E-2</v>
      </c>
    </row>
    <row r="485" spans="1:22" x14ac:dyDescent="0.25">
      <c r="A485">
        <v>2016</v>
      </c>
      <c r="B485" t="s">
        <v>221</v>
      </c>
      <c r="C485">
        <v>14</v>
      </c>
      <c r="D485">
        <v>2002</v>
      </c>
      <c r="E485" t="s">
        <v>50</v>
      </c>
      <c r="F485">
        <v>-5.7107727229736123E-2</v>
      </c>
      <c r="G485">
        <v>-2.0989328049501165E-2</v>
      </c>
      <c r="H485">
        <v>-2.2012555687609826E-2</v>
      </c>
      <c r="I485">
        <v>9.4580535325829938E-6</v>
      </c>
      <c r="J485" t="s">
        <v>129</v>
      </c>
      <c r="K485">
        <v>12.521970385612201</v>
      </c>
      <c r="L485">
        <v>12.569569268815837</v>
      </c>
      <c r="M485">
        <v>3.4011973816621555</v>
      </c>
      <c r="N485">
        <v>2.6390573296152584</v>
      </c>
      <c r="O485" t="s">
        <v>261</v>
      </c>
      <c r="P485">
        <v>12.569569268815837</v>
      </c>
      <c r="Q485">
        <v>7.8785341961403619</v>
      </c>
      <c r="R485">
        <v>0</v>
      </c>
      <c r="S485">
        <v>7.7706452341291765</v>
      </c>
      <c r="T485">
        <v>0.89772727272727271</v>
      </c>
      <c r="U485">
        <v>0</v>
      </c>
      <c r="V485">
        <v>0.10227272727272728</v>
      </c>
    </row>
    <row r="486" spans="1:22" x14ac:dyDescent="0.25">
      <c r="A486">
        <v>2017</v>
      </c>
      <c r="B486" t="s">
        <v>202</v>
      </c>
      <c r="C486">
        <v>5</v>
      </c>
      <c r="D486">
        <v>2012</v>
      </c>
      <c r="E486" t="s">
        <v>50</v>
      </c>
      <c r="F486">
        <v>0.32481986159663268</v>
      </c>
      <c r="G486">
        <v>7.1589175930439161E-2</v>
      </c>
      <c r="H486">
        <v>0.57212867554661984</v>
      </c>
      <c r="I486">
        <v>0.33095526860241131</v>
      </c>
      <c r="J486" t="s">
        <v>84</v>
      </c>
      <c r="K486">
        <v>13.587103176974965</v>
      </c>
      <c r="L486">
        <v>15.665523211922253</v>
      </c>
      <c r="M486">
        <v>4.1271343850450917</v>
      </c>
      <c r="N486">
        <v>1.6094379124341003</v>
      </c>
      <c r="O486" t="s">
        <v>258</v>
      </c>
      <c r="P486">
        <v>15.665523211922253</v>
      </c>
      <c r="Q486">
        <v>7.8747391251718106</v>
      </c>
      <c r="R486">
        <v>6.9939329752231894</v>
      </c>
      <c r="S486">
        <v>7.2861917147023822</v>
      </c>
      <c r="T486">
        <v>0.55513307984790872</v>
      </c>
      <c r="U486">
        <v>0.4144486692015209</v>
      </c>
      <c r="V486">
        <v>3.0418250950570342E-2</v>
      </c>
    </row>
    <row r="487" spans="1:22" x14ac:dyDescent="0.25">
      <c r="A487">
        <v>2016</v>
      </c>
      <c r="B487" t="s">
        <v>202</v>
      </c>
      <c r="C487">
        <v>4</v>
      </c>
      <c r="D487">
        <v>2012</v>
      </c>
      <c r="E487" t="s">
        <v>50</v>
      </c>
      <c r="F487">
        <v>0.3368319533028597</v>
      </c>
      <c r="G487">
        <v>5.4279888961688338E-2</v>
      </c>
      <c r="H487">
        <v>0.51402038710555265</v>
      </c>
      <c r="I487">
        <v>0.16212930875630821</v>
      </c>
      <c r="J487" t="s">
        <v>84</v>
      </c>
      <c r="K487">
        <v>12.996720786200044</v>
      </c>
      <c r="L487">
        <v>15.244829925191446</v>
      </c>
      <c r="M487">
        <v>3.5263605246161616</v>
      </c>
      <c r="N487">
        <v>1.3862943611198906</v>
      </c>
      <c r="O487" t="s">
        <v>258</v>
      </c>
      <c r="P487">
        <v>15.244829925191446</v>
      </c>
      <c r="Q487">
        <v>7.8594131546935833</v>
      </c>
      <c r="R487">
        <v>6.866933284461882</v>
      </c>
      <c r="S487">
        <v>7.3460102099132927</v>
      </c>
      <c r="T487">
        <v>0.59845559845559848</v>
      </c>
      <c r="U487">
        <v>0.37065637065637064</v>
      </c>
      <c r="V487">
        <v>3.0888030888030889E-2</v>
      </c>
    </row>
    <row r="488" spans="1:22" x14ac:dyDescent="0.25">
      <c r="A488">
        <v>2016</v>
      </c>
      <c r="B488" t="s">
        <v>217</v>
      </c>
      <c r="C488">
        <v>35</v>
      </c>
      <c r="D488">
        <v>1981</v>
      </c>
      <c r="E488" t="s">
        <v>50</v>
      </c>
      <c r="F488">
        <v>-0.10423706647349827</v>
      </c>
      <c r="G488">
        <v>-5.0064152320489358E-2</v>
      </c>
      <c r="H488">
        <v>-0.77581109359484302</v>
      </c>
      <c r="I488">
        <v>0.92434773628895073</v>
      </c>
      <c r="J488" t="s">
        <v>47</v>
      </c>
      <c r="K488">
        <v>12.090925507840382</v>
      </c>
      <c r="L488">
        <v>14.831529332861841</v>
      </c>
      <c r="M488">
        <v>4.6539603501575231</v>
      </c>
      <c r="N488">
        <v>3.5553480614894135</v>
      </c>
      <c r="O488" t="s">
        <v>260</v>
      </c>
      <c r="P488">
        <v>14.831529332861841</v>
      </c>
      <c r="Q488">
        <v>7.8555446779156632</v>
      </c>
      <c r="R488">
        <v>0</v>
      </c>
      <c r="S488">
        <v>7.7579062083517467</v>
      </c>
      <c r="T488">
        <v>0.90697674418604646</v>
      </c>
      <c r="U488">
        <v>0</v>
      </c>
      <c r="V488">
        <v>9.3023255813953487E-2</v>
      </c>
    </row>
    <row r="489" spans="1:22" x14ac:dyDescent="0.25">
      <c r="A489">
        <v>2019</v>
      </c>
      <c r="B489" t="s">
        <v>237</v>
      </c>
      <c r="C489">
        <v>106</v>
      </c>
      <c r="D489">
        <v>1913</v>
      </c>
      <c r="E489" t="s">
        <v>50</v>
      </c>
      <c r="F489">
        <v>7.9575712792888907E-3</v>
      </c>
      <c r="G489">
        <v>4.0917174197000455E-3</v>
      </c>
      <c r="H489">
        <v>4.0492315359491665E-3</v>
      </c>
      <c r="I489">
        <v>0.11698941468128179</v>
      </c>
      <c r="J489" t="s">
        <v>47</v>
      </c>
      <c r="K489">
        <v>13.015819940148322</v>
      </c>
      <c r="L489">
        <v>13.005382270117421</v>
      </c>
      <c r="M489">
        <v>5.6094717951849598</v>
      </c>
      <c r="N489">
        <v>4.6634390941120669</v>
      </c>
      <c r="O489" t="s">
        <v>260</v>
      </c>
      <c r="P489">
        <v>13.005382270117421</v>
      </c>
      <c r="Q489">
        <v>7.8555446779156632</v>
      </c>
      <c r="R489">
        <v>0</v>
      </c>
      <c r="S489">
        <v>7.7536235465597461</v>
      </c>
      <c r="T489">
        <v>0.9031007751937985</v>
      </c>
      <c r="U489">
        <v>0</v>
      </c>
      <c r="V489">
        <v>9.6899224806201556E-2</v>
      </c>
    </row>
    <row r="490" spans="1:22" x14ac:dyDescent="0.25">
      <c r="A490">
        <v>2020</v>
      </c>
      <c r="B490" t="s">
        <v>247</v>
      </c>
      <c r="C490">
        <v>17</v>
      </c>
      <c r="D490">
        <v>2003</v>
      </c>
      <c r="E490" t="s">
        <v>50</v>
      </c>
      <c r="F490">
        <v>-1.2919082099184038</v>
      </c>
      <c r="G490">
        <v>-7.6430854129494713E-2</v>
      </c>
      <c r="H490">
        <v>-0.2669512402758546</v>
      </c>
      <c r="I490">
        <v>14.333559381357601</v>
      </c>
      <c r="J490" t="s">
        <v>72</v>
      </c>
      <c r="K490">
        <v>13.405559904823752</v>
      </c>
      <c r="L490">
        <v>14.656239461347566</v>
      </c>
      <c r="M490">
        <v>5.8916442118257715</v>
      </c>
      <c r="N490">
        <v>2.8332133440562162</v>
      </c>
      <c r="O490" t="s">
        <v>259</v>
      </c>
      <c r="P490">
        <v>14.656239461347566</v>
      </c>
      <c r="Q490">
        <v>7.8555446779156632</v>
      </c>
      <c r="R490">
        <v>0</v>
      </c>
      <c r="S490">
        <v>7.6638772587034705</v>
      </c>
      <c r="T490">
        <v>0.82558139534883723</v>
      </c>
      <c r="U490">
        <v>0</v>
      </c>
      <c r="V490">
        <v>0.1744186046511628</v>
      </c>
    </row>
    <row r="491" spans="1:22" x14ac:dyDescent="0.25">
      <c r="A491">
        <v>2020</v>
      </c>
      <c r="B491" t="s">
        <v>245</v>
      </c>
      <c r="C491">
        <v>9</v>
      </c>
      <c r="D491">
        <v>2011</v>
      </c>
      <c r="E491" t="s">
        <v>50</v>
      </c>
      <c r="F491">
        <v>8.0312499999999995E-2</v>
      </c>
      <c r="G491">
        <v>3.6212484148231645E-2</v>
      </c>
      <c r="H491">
        <v>5.5893866898651584E-2</v>
      </c>
      <c r="I491">
        <v>0.39</v>
      </c>
      <c r="J491" t="s">
        <v>47</v>
      </c>
      <c r="K491">
        <v>13.038546891311219</v>
      </c>
      <c r="L491">
        <v>13.472597624513075</v>
      </c>
      <c r="M491">
        <v>4.8520302639196169</v>
      </c>
      <c r="N491">
        <v>2.1972245773362196</v>
      </c>
      <c r="O491" t="s">
        <v>260</v>
      </c>
      <c r="P491">
        <v>13.472597624513075</v>
      </c>
      <c r="Q491">
        <v>7.8555446779156632</v>
      </c>
      <c r="R491">
        <v>4.3820266346738812</v>
      </c>
      <c r="S491">
        <v>7.6591713676660582</v>
      </c>
      <c r="T491">
        <v>0.82170542635658916</v>
      </c>
      <c r="U491">
        <v>3.1007751937984496E-2</v>
      </c>
      <c r="V491">
        <v>0.14728682170542637</v>
      </c>
    </row>
    <row r="492" spans="1:22" x14ac:dyDescent="0.25">
      <c r="A492">
        <v>2021</v>
      </c>
      <c r="B492" t="s">
        <v>229</v>
      </c>
      <c r="C492">
        <v>14</v>
      </c>
      <c r="D492">
        <v>2007</v>
      </c>
      <c r="E492" t="s">
        <v>50</v>
      </c>
      <c r="F492">
        <v>0.21439119875284615</v>
      </c>
      <c r="G492">
        <v>4.0999202347812479E-2</v>
      </c>
      <c r="H492">
        <v>0.81783972890559109</v>
      </c>
      <c r="I492">
        <v>1.2695374091205713</v>
      </c>
      <c r="J492" t="s">
        <v>84</v>
      </c>
      <c r="K492">
        <v>13.817373821011051</v>
      </c>
      <c r="L492">
        <v>16.810487596400005</v>
      </c>
      <c r="M492">
        <v>3.9889840465642745</v>
      </c>
      <c r="N492">
        <v>2.6390573296152584</v>
      </c>
      <c r="O492" t="s">
        <v>258</v>
      </c>
      <c r="P492">
        <v>13.137620243660693</v>
      </c>
      <c r="Q492">
        <v>7.8547652269358359</v>
      </c>
      <c r="R492">
        <v>0</v>
      </c>
      <c r="S492">
        <v>7.7275522028403865</v>
      </c>
      <c r="T492">
        <v>0.88054607508532423</v>
      </c>
      <c r="U492">
        <v>0</v>
      </c>
      <c r="V492">
        <v>0.11945392491467577</v>
      </c>
    </row>
    <row r="493" spans="1:22" x14ac:dyDescent="0.25">
      <c r="A493">
        <v>2021</v>
      </c>
      <c r="B493" t="s">
        <v>159</v>
      </c>
      <c r="C493">
        <v>16</v>
      </c>
      <c r="D493">
        <v>2005</v>
      </c>
      <c r="E493" t="s">
        <v>45</v>
      </c>
      <c r="F493">
        <v>-8.6573179947938519E-2</v>
      </c>
      <c r="G493">
        <v>-5.5615492501888006E-2</v>
      </c>
      <c r="H493">
        <v>-0.17939794675482859</v>
      </c>
      <c r="I493">
        <v>0.2519103199261063</v>
      </c>
      <c r="J493" t="s">
        <v>72</v>
      </c>
      <c r="K493">
        <v>8.6564332585077413</v>
      </c>
      <c r="L493">
        <v>9.8275779584357785</v>
      </c>
      <c r="M493">
        <v>2.1972245773362196</v>
      </c>
      <c r="N493">
        <v>2.7725887222397811</v>
      </c>
      <c r="O493" t="s">
        <v>259</v>
      </c>
      <c r="P493">
        <v>12.006446195431778</v>
      </c>
      <c r="Q493">
        <v>7.8482506995531089</v>
      </c>
      <c r="R493">
        <v>0</v>
      </c>
      <c r="S493">
        <v>7.7720893385875458</v>
      </c>
      <c r="T493">
        <v>0.92666666666666675</v>
      </c>
      <c r="U493">
        <v>0</v>
      </c>
      <c r="V493">
        <v>7.3333333333333348E-2</v>
      </c>
    </row>
    <row r="494" spans="1:22" x14ac:dyDescent="0.25">
      <c r="A494">
        <v>2021</v>
      </c>
      <c r="B494" t="s">
        <v>241</v>
      </c>
      <c r="C494">
        <v>17</v>
      </c>
      <c r="D494">
        <v>2004</v>
      </c>
      <c r="E494" t="s">
        <v>50</v>
      </c>
      <c r="F494">
        <v>-9.1731689725263924E-2</v>
      </c>
      <c r="G494">
        <v>-1.7293061143764794E-2</v>
      </c>
      <c r="H494">
        <v>-8.3525174676591499E-2</v>
      </c>
      <c r="I494">
        <v>2.1123899300720881</v>
      </c>
      <c r="J494" t="s">
        <v>72</v>
      </c>
      <c r="K494">
        <v>13.252480698714059</v>
      </c>
      <c r="L494">
        <v>14.82732344717393</v>
      </c>
      <c r="M494">
        <v>6.1548580940164177</v>
      </c>
      <c r="N494">
        <v>2.8332133440562162</v>
      </c>
      <c r="O494" t="s">
        <v>259</v>
      </c>
      <c r="P494">
        <v>14.82732344717393</v>
      </c>
      <c r="Q494">
        <v>7.8438486381524717</v>
      </c>
      <c r="R494">
        <v>0</v>
      </c>
      <c r="S494">
        <v>7.6824824465345056</v>
      </c>
      <c r="T494">
        <v>0.85098039215686272</v>
      </c>
      <c r="U494">
        <v>0</v>
      </c>
      <c r="V494">
        <v>0.14901960784313725</v>
      </c>
    </row>
    <row r="495" spans="1:22" x14ac:dyDescent="0.25">
      <c r="A495">
        <v>2017</v>
      </c>
      <c r="B495" t="s">
        <v>231</v>
      </c>
      <c r="C495">
        <v>7</v>
      </c>
      <c r="D495">
        <v>2010</v>
      </c>
      <c r="E495" t="s">
        <v>50</v>
      </c>
      <c r="F495">
        <v>0.12700893020131288</v>
      </c>
      <c r="G495">
        <v>0.10613021910636819</v>
      </c>
      <c r="H495">
        <v>0.95534684462020103</v>
      </c>
      <c r="I495">
        <v>0.10222634372877891</v>
      </c>
      <c r="J495" t="s">
        <v>84</v>
      </c>
      <c r="K495">
        <v>10.908173703172075</v>
      </c>
      <c r="L495">
        <v>13.105581343519093</v>
      </c>
      <c r="M495">
        <v>1.791759469228055</v>
      </c>
      <c r="N495">
        <v>1.9459101490553132</v>
      </c>
      <c r="O495" t="s">
        <v>258</v>
      </c>
      <c r="P495">
        <v>13.105581343519093</v>
      </c>
      <c r="Q495">
        <v>7.8320141805054693</v>
      </c>
      <c r="R495">
        <v>0</v>
      </c>
      <c r="S495">
        <v>7.8320141805054693</v>
      </c>
      <c r="T495">
        <v>1</v>
      </c>
      <c r="U495">
        <v>0</v>
      </c>
      <c r="V495">
        <v>0</v>
      </c>
    </row>
    <row r="496" spans="1:22" x14ac:dyDescent="0.25">
      <c r="A496">
        <v>2021</v>
      </c>
      <c r="B496" t="s">
        <v>231</v>
      </c>
      <c r="C496">
        <v>11</v>
      </c>
      <c r="D496">
        <v>2010</v>
      </c>
      <c r="E496" t="s">
        <v>50</v>
      </c>
      <c r="F496">
        <v>9.6650131236438605E-2</v>
      </c>
      <c r="G496">
        <v>9.572889344225656E-2</v>
      </c>
      <c r="H496">
        <v>0.7862618400763639</v>
      </c>
      <c r="I496">
        <v>9.025889862481542E-7</v>
      </c>
      <c r="J496" t="s">
        <v>84</v>
      </c>
      <c r="K496">
        <v>11.821806248563004</v>
      </c>
      <c r="L496">
        <v>13.927575945646748</v>
      </c>
      <c r="M496">
        <v>1.6094379124341003</v>
      </c>
      <c r="N496">
        <v>2.3978952727983707</v>
      </c>
      <c r="O496" t="s">
        <v>258</v>
      </c>
      <c r="P496">
        <v>13.927575945646748</v>
      </c>
      <c r="Q496">
        <v>7.8320141805054693</v>
      </c>
      <c r="R496">
        <v>5.393627546352362</v>
      </c>
      <c r="S496">
        <v>7.7406644019172415</v>
      </c>
      <c r="T496">
        <v>0.91269841269841268</v>
      </c>
      <c r="U496">
        <v>8.7301587301587297E-2</v>
      </c>
      <c r="V496">
        <v>0</v>
      </c>
    </row>
    <row r="497" spans="1:22" x14ac:dyDescent="0.25">
      <c r="A497">
        <v>2019</v>
      </c>
      <c r="B497" t="s">
        <v>235</v>
      </c>
      <c r="C497">
        <v>19</v>
      </c>
      <c r="D497">
        <v>2000</v>
      </c>
      <c r="E497" t="s">
        <v>50</v>
      </c>
      <c r="F497">
        <v>0.17224066327149265</v>
      </c>
      <c r="G497">
        <v>6.5825105496841604E-2</v>
      </c>
      <c r="H497">
        <v>4.0885365368822778E-2</v>
      </c>
      <c r="I497">
        <v>0.23435415908815327</v>
      </c>
      <c r="J497" t="s">
        <v>68</v>
      </c>
      <c r="K497">
        <v>13.92146119946359</v>
      </c>
      <c r="L497">
        <v>13.445232075470464</v>
      </c>
      <c r="M497">
        <v>6.2324480165505225</v>
      </c>
      <c r="N497">
        <v>2.9444389791664403</v>
      </c>
      <c r="O497" t="s">
        <v>261</v>
      </c>
      <c r="P497">
        <v>13.445232075470464</v>
      </c>
      <c r="Q497">
        <v>7.8320141805054693</v>
      </c>
      <c r="R497">
        <v>6.0161571596983539</v>
      </c>
      <c r="S497">
        <v>7.4955419438842563</v>
      </c>
      <c r="T497">
        <v>0.7142857142857143</v>
      </c>
      <c r="U497">
        <v>0.1626984126984127</v>
      </c>
      <c r="V497">
        <v>0.12301587301587301</v>
      </c>
    </row>
    <row r="498" spans="1:22" x14ac:dyDescent="0.25">
      <c r="A498">
        <v>2019</v>
      </c>
      <c r="B498" t="s">
        <v>247</v>
      </c>
      <c r="C498">
        <v>16</v>
      </c>
      <c r="D498">
        <v>2003</v>
      </c>
      <c r="E498" t="s">
        <v>50</v>
      </c>
      <c r="F498">
        <v>8.5434280616254243E-2</v>
      </c>
      <c r="G498">
        <v>-2.5444995219779321E-2</v>
      </c>
      <c r="H498">
        <v>-0.12478065129096334</v>
      </c>
      <c r="I498">
        <v>-9.2025405650447076E-2</v>
      </c>
      <c r="J498" t="s">
        <v>72</v>
      </c>
      <c r="K498">
        <v>13.470689365604063</v>
      </c>
      <c r="L498">
        <v>15.060727699611187</v>
      </c>
      <c r="M498">
        <v>6.131226489483141</v>
      </c>
      <c r="N498">
        <v>2.7725887222397811</v>
      </c>
      <c r="O498" t="s">
        <v>259</v>
      </c>
      <c r="P498">
        <v>15.060727699611187</v>
      </c>
      <c r="Q498">
        <v>7.8280380321258294</v>
      </c>
      <c r="R498">
        <v>0</v>
      </c>
      <c r="S498">
        <v>7.6353038862594147</v>
      </c>
      <c r="T498">
        <v>0.82470119521912355</v>
      </c>
      <c r="U498">
        <v>0</v>
      </c>
      <c r="V498">
        <v>0.1752988047808765</v>
      </c>
    </row>
    <row r="499" spans="1:22" x14ac:dyDescent="0.25">
      <c r="A499">
        <v>2020</v>
      </c>
      <c r="B499" t="s">
        <v>180</v>
      </c>
      <c r="C499">
        <v>56</v>
      </c>
      <c r="D499">
        <v>1964</v>
      </c>
      <c r="E499" t="s">
        <v>50</v>
      </c>
      <c r="F499">
        <v>-7.7228493816681759E-2</v>
      </c>
      <c r="G499">
        <v>-1.2523122790740887E-2</v>
      </c>
      <c r="H499">
        <v>-6.7395371660810305E-2</v>
      </c>
      <c r="I499">
        <v>4.0524225970433339</v>
      </c>
      <c r="J499" t="s">
        <v>72</v>
      </c>
      <c r="K499">
        <v>15.393256957545448</v>
      </c>
      <c r="L499">
        <v>17.076256544633427</v>
      </c>
      <c r="M499">
        <v>8.1684864171266813</v>
      </c>
      <c r="N499">
        <v>4.0253516907351496</v>
      </c>
      <c r="O499" t="s">
        <v>259</v>
      </c>
      <c r="P499">
        <v>17.076256544633427</v>
      </c>
      <c r="Q499">
        <v>7.8240460108562919</v>
      </c>
      <c r="R499">
        <v>0</v>
      </c>
      <c r="S499">
        <v>7.718685495198466</v>
      </c>
      <c r="T499">
        <v>0.9</v>
      </c>
      <c r="U499">
        <v>0</v>
      </c>
      <c r="V499">
        <v>0.1</v>
      </c>
    </row>
    <row r="500" spans="1:22" x14ac:dyDescent="0.25">
      <c r="A500">
        <v>2019</v>
      </c>
      <c r="B500" t="s">
        <v>159</v>
      </c>
      <c r="C500">
        <v>14</v>
      </c>
      <c r="D500">
        <v>2005</v>
      </c>
      <c r="E500" t="s">
        <v>45</v>
      </c>
      <c r="F500">
        <v>-1.2510634038933094E-3</v>
      </c>
      <c r="G500">
        <v>-6.2219493782198583E-4</v>
      </c>
      <c r="H500">
        <v>-4.7232193463064426E-3</v>
      </c>
      <c r="I500">
        <v>8.5239119918597474E-3</v>
      </c>
      <c r="J500" t="s">
        <v>72</v>
      </c>
      <c r="K500">
        <v>9.6727527605260981</v>
      </c>
      <c r="L500">
        <v>11.699745223003951</v>
      </c>
      <c r="M500">
        <v>2.4849066497880004</v>
      </c>
      <c r="N500">
        <v>2.6390573296152584</v>
      </c>
      <c r="O500" t="s">
        <v>259</v>
      </c>
      <c r="P500">
        <v>13.876494947150785</v>
      </c>
      <c r="Q500">
        <v>7.814788693813572</v>
      </c>
      <c r="R500">
        <v>0</v>
      </c>
      <c r="S500">
        <v>7.8006541828786666</v>
      </c>
      <c r="T500">
        <v>0.98596491228070171</v>
      </c>
      <c r="U500">
        <v>0</v>
      </c>
      <c r="V500">
        <v>1.4035087719298244E-2</v>
      </c>
    </row>
    <row r="501" spans="1:22" x14ac:dyDescent="0.25">
      <c r="A501">
        <v>2016</v>
      </c>
      <c r="B501" t="s">
        <v>241</v>
      </c>
      <c r="C501">
        <v>12</v>
      </c>
      <c r="D501">
        <v>2004</v>
      </c>
      <c r="E501" t="s">
        <v>50</v>
      </c>
      <c r="F501">
        <v>6.1781068601629685E-2</v>
      </c>
      <c r="G501">
        <v>1.7268737939171989E-2</v>
      </c>
      <c r="H501">
        <v>0.11687900641025642</v>
      </c>
      <c r="I501">
        <v>2.1993485806498523</v>
      </c>
      <c r="J501" t="s">
        <v>72</v>
      </c>
      <c r="K501">
        <v>13.526227204145519</v>
      </c>
      <c r="L501">
        <v>15.438468659342826</v>
      </c>
      <c r="M501">
        <v>6.1717005974109149</v>
      </c>
      <c r="N501">
        <v>2.4849066497880004</v>
      </c>
      <c r="O501" t="s">
        <v>259</v>
      </c>
      <c r="P501">
        <v>15.438468659342826</v>
      </c>
      <c r="Q501">
        <v>7.8119734296220225</v>
      </c>
      <c r="R501">
        <v>0</v>
      </c>
      <c r="S501">
        <v>7.6544432264701125</v>
      </c>
      <c r="T501">
        <v>0.85425101214574894</v>
      </c>
      <c r="U501">
        <v>0</v>
      </c>
      <c r="V501">
        <v>0.145748987854251</v>
      </c>
    </row>
    <row r="502" spans="1:22" x14ac:dyDescent="0.25">
      <c r="A502">
        <v>2017</v>
      </c>
      <c r="B502" t="s">
        <v>241</v>
      </c>
      <c r="C502">
        <v>13</v>
      </c>
      <c r="D502">
        <v>2004</v>
      </c>
      <c r="E502" t="s">
        <v>50</v>
      </c>
      <c r="F502">
        <v>3.0028736964692881E-3</v>
      </c>
      <c r="G502">
        <v>1.0547963565895803E-3</v>
      </c>
      <c r="H502">
        <v>7.5640137830915184E-3</v>
      </c>
      <c r="I502">
        <v>1.5030240720106733</v>
      </c>
      <c r="J502" t="s">
        <v>72</v>
      </c>
      <c r="K502">
        <v>13.303492556932307</v>
      </c>
      <c r="L502">
        <v>15.273546808556359</v>
      </c>
      <c r="M502">
        <v>5.8888779583328805</v>
      </c>
      <c r="N502">
        <v>2.5649493574615367</v>
      </c>
      <c r="O502" t="s">
        <v>259</v>
      </c>
      <c r="P502">
        <v>15.273546808556359</v>
      </c>
      <c r="Q502">
        <v>7.8079166289264084</v>
      </c>
      <c r="R502">
        <v>0</v>
      </c>
      <c r="S502">
        <v>7.6449193449588568</v>
      </c>
      <c r="T502">
        <v>0.84959349593495936</v>
      </c>
      <c r="U502">
        <v>0</v>
      </c>
      <c r="V502">
        <v>0.15040650406504066</v>
      </c>
    </row>
    <row r="503" spans="1:22" x14ac:dyDescent="0.25">
      <c r="A503">
        <v>2019</v>
      </c>
      <c r="B503" t="s">
        <v>221</v>
      </c>
      <c r="C503">
        <v>17</v>
      </c>
      <c r="D503">
        <v>2002</v>
      </c>
      <c r="E503" t="s">
        <v>50</v>
      </c>
      <c r="F503">
        <v>-0.12728603703096011</v>
      </c>
      <c r="G503">
        <v>-5.391433581387392E-2</v>
      </c>
      <c r="H503">
        <v>-5.3429048237132799E-2</v>
      </c>
      <c r="I503">
        <v>0.21294695258169152</v>
      </c>
      <c r="J503" t="s">
        <v>129</v>
      </c>
      <c r="K503">
        <v>12.148205156826641</v>
      </c>
      <c r="L503">
        <v>12.1391633162466</v>
      </c>
      <c r="M503">
        <v>3.1780538303479458</v>
      </c>
      <c r="N503">
        <v>2.8332133440562162</v>
      </c>
      <c r="O503" t="s">
        <v>261</v>
      </c>
      <c r="P503">
        <v>12.1391633162466</v>
      </c>
      <c r="Q503">
        <v>7.8079166289264084</v>
      </c>
      <c r="R503">
        <v>0</v>
      </c>
      <c r="S503">
        <v>7.5652752818989315</v>
      </c>
      <c r="T503">
        <v>0.78455284552845528</v>
      </c>
      <c r="U503">
        <v>0</v>
      </c>
      <c r="V503">
        <v>0.21544715447154472</v>
      </c>
    </row>
    <row r="504" spans="1:22" x14ac:dyDescent="0.25">
      <c r="A504">
        <v>2018</v>
      </c>
      <c r="B504" t="s">
        <v>241</v>
      </c>
      <c r="C504">
        <v>14</v>
      </c>
      <c r="D504">
        <v>2004</v>
      </c>
      <c r="E504" t="s">
        <v>50</v>
      </c>
      <c r="F504">
        <v>-9.2911474972909081E-2</v>
      </c>
      <c r="G504">
        <v>-3.2304973740274537E-2</v>
      </c>
      <c r="H504">
        <v>-0.27671209984855605</v>
      </c>
      <c r="I504">
        <v>1.6949019992916032</v>
      </c>
      <c r="J504" t="s">
        <v>72</v>
      </c>
      <c r="K504">
        <v>13.078881598792368</v>
      </c>
      <c r="L504">
        <v>15.226638009611927</v>
      </c>
      <c r="M504">
        <v>5.934894195619588</v>
      </c>
      <c r="N504">
        <v>2.6390573296152584</v>
      </c>
      <c r="O504" t="s">
        <v>259</v>
      </c>
      <c r="P504">
        <v>15.226638009611927</v>
      </c>
      <c r="Q504">
        <v>7.8038433035387724</v>
      </c>
      <c r="R504">
        <v>0</v>
      </c>
      <c r="S504">
        <v>7.6401231726953638</v>
      </c>
      <c r="T504">
        <v>0.84897959183673466</v>
      </c>
      <c r="U504">
        <v>0</v>
      </c>
      <c r="V504">
        <v>0.15102040816326531</v>
      </c>
    </row>
    <row r="505" spans="1:22" x14ac:dyDescent="0.25">
      <c r="A505">
        <v>2017</v>
      </c>
      <c r="B505" t="s">
        <v>247</v>
      </c>
      <c r="C505">
        <v>14</v>
      </c>
      <c r="D505">
        <v>2003</v>
      </c>
      <c r="E505" t="s">
        <v>50</v>
      </c>
      <c r="F505">
        <v>-0.58231396052333051</v>
      </c>
      <c r="G505">
        <v>-5.137050275117961E-2</v>
      </c>
      <c r="H505">
        <v>-0.43106793398868781</v>
      </c>
      <c r="I505">
        <v>9.6607048324888449</v>
      </c>
      <c r="J505" t="s">
        <v>72</v>
      </c>
      <c r="K505">
        <v>13.256192975561161</v>
      </c>
      <c r="L505">
        <v>15.383394541412763</v>
      </c>
      <c r="M505">
        <v>6.061456918928017</v>
      </c>
      <c r="N505">
        <v>2.6390573296152584</v>
      </c>
      <c r="O505" t="s">
        <v>259</v>
      </c>
      <c r="P505">
        <v>15.383394541412763</v>
      </c>
      <c r="Q505">
        <v>7.8038433035387724</v>
      </c>
      <c r="R505">
        <v>0</v>
      </c>
      <c r="S505">
        <v>7.6255950721324535</v>
      </c>
      <c r="T505">
        <v>0.83673469387755106</v>
      </c>
      <c r="U505">
        <v>0</v>
      </c>
      <c r="V505">
        <v>0.16326530612244897</v>
      </c>
    </row>
    <row r="506" spans="1:22" x14ac:dyDescent="0.25">
      <c r="A506">
        <v>2018</v>
      </c>
      <c r="B506" t="s">
        <v>247</v>
      </c>
      <c r="C506">
        <v>15</v>
      </c>
      <c r="D506">
        <v>2003</v>
      </c>
      <c r="E506" t="s">
        <v>50</v>
      </c>
      <c r="F506">
        <v>0.31714392374365658</v>
      </c>
      <c r="G506">
        <v>-6.39731831201545E-2</v>
      </c>
      <c r="H506">
        <v>-0.39741515453148141</v>
      </c>
      <c r="I506">
        <v>-5.7249924215206365</v>
      </c>
      <c r="J506" t="s">
        <v>72</v>
      </c>
      <c r="K506">
        <v>13.250971168973578</v>
      </c>
      <c r="L506">
        <v>15.077488650763918</v>
      </c>
      <c r="M506">
        <v>6.1737861039019366</v>
      </c>
      <c r="N506">
        <v>2.7080502011022101</v>
      </c>
      <c r="O506" t="s">
        <v>259</v>
      </c>
      <c r="P506">
        <v>15.077488650763918</v>
      </c>
      <c r="Q506">
        <v>7.8038433035387724</v>
      </c>
      <c r="R506">
        <v>0</v>
      </c>
      <c r="S506">
        <v>7.6255950721324535</v>
      </c>
      <c r="T506">
        <v>0.83673469387755106</v>
      </c>
      <c r="U506">
        <v>0</v>
      </c>
      <c r="V506">
        <v>0.16326530612244897</v>
      </c>
    </row>
    <row r="507" spans="1:22" x14ac:dyDescent="0.25">
      <c r="A507">
        <v>2016</v>
      </c>
      <c r="B507" t="s">
        <v>247</v>
      </c>
      <c r="C507">
        <v>13</v>
      </c>
      <c r="D507">
        <v>2003</v>
      </c>
      <c r="E507" t="s">
        <v>50</v>
      </c>
      <c r="F507">
        <v>-0.20806527425961407</v>
      </c>
      <c r="G507">
        <v>2.6616927198181539E-2</v>
      </c>
      <c r="H507">
        <v>0.13721874646666418</v>
      </c>
      <c r="I507">
        <v>-1.428695929216689E-6</v>
      </c>
      <c r="J507" t="s">
        <v>72</v>
      </c>
      <c r="K507">
        <v>13.875023974385318</v>
      </c>
      <c r="L507">
        <v>15.515052942167802</v>
      </c>
      <c r="M507">
        <v>6.0497334552319577</v>
      </c>
      <c r="N507">
        <v>2.5649493574615367</v>
      </c>
      <c r="O507" t="s">
        <v>259</v>
      </c>
      <c r="P507">
        <v>15.515052942167802</v>
      </c>
      <c r="Q507">
        <v>7.7997533182872472</v>
      </c>
      <c r="R507">
        <v>0</v>
      </c>
      <c r="S507">
        <v>7.6255950721324535</v>
      </c>
      <c r="T507">
        <v>0.8401639344262295</v>
      </c>
      <c r="U507">
        <v>0</v>
      </c>
      <c r="V507">
        <v>0.1598360655737705</v>
      </c>
    </row>
    <row r="508" spans="1:22" x14ac:dyDescent="0.25">
      <c r="A508">
        <v>2020</v>
      </c>
      <c r="B508" t="s">
        <v>221</v>
      </c>
      <c r="C508">
        <v>18</v>
      </c>
      <c r="D508">
        <v>2002</v>
      </c>
      <c r="E508" t="s">
        <v>50</v>
      </c>
      <c r="F508">
        <v>-3.8034999922771574E-2</v>
      </c>
      <c r="G508">
        <v>-1.8939539605749928E-2</v>
      </c>
      <c r="H508">
        <v>-2.3466125397256486E-2</v>
      </c>
      <c r="I508">
        <v>0.16767835905039929</v>
      </c>
      <c r="J508" t="s">
        <v>129</v>
      </c>
      <c r="K508">
        <v>12.254276923816271</v>
      </c>
      <c r="L508">
        <v>12.468583053164386</v>
      </c>
      <c r="M508">
        <v>3.2580965380214821</v>
      </c>
      <c r="N508">
        <v>2.8903717578961645</v>
      </c>
      <c r="O508" t="s">
        <v>261</v>
      </c>
      <c r="P508">
        <v>12.468583053164386</v>
      </c>
      <c r="Q508">
        <v>7.7997533182872472</v>
      </c>
      <c r="R508">
        <v>0</v>
      </c>
      <c r="S508">
        <v>7.5496091651545321</v>
      </c>
      <c r="T508">
        <v>0.77868852459016391</v>
      </c>
      <c r="U508">
        <v>0</v>
      </c>
      <c r="V508">
        <v>0.22131147540983606</v>
      </c>
    </row>
    <row r="509" spans="1:22" x14ac:dyDescent="0.25">
      <c r="A509">
        <v>2019</v>
      </c>
      <c r="B509" t="s">
        <v>180</v>
      </c>
      <c r="C509">
        <v>55</v>
      </c>
      <c r="D509">
        <v>1964</v>
      </c>
      <c r="E509" t="s">
        <v>50</v>
      </c>
      <c r="F509">
        <v>4.4990361143802254E-2</v>
      </c>
      <c r="G509">
        <v>-5.7881331036645596E-3</v>
      </c>
      <c r="H509">
        <v>-3.442278277174389E-2</v>
      </c>
      <c r="I509">
        <v>-1.1683687626543369</v>
      </c>
      <c r="J509" t="s">
        <v>72</v>
      </c>
      <c r="K509">
        <v>15.428220511428794</v>
      </c>
      <c r="L509">
        <v>17.211129341475825</v>
      </c>
      <c r="M509">
        <v>8.1744211526464969</v>
      </c>
      <c r="N509">
        <v>4.0073331852324712</v>
      </c>
      <c r="O509" t="s">
        <v>259</v>
      </c>
      <c r="P509">
        <v>17.211129341475825</v>
      </c>
      <c r="Q509">
        <v>7.7956465363345941</v>
      </c>
      <c r="R509">
        <v>0</v>
      </c>
      <c r="S509">
        <v>7.6870801557831347</v>
      </c>
      <c r="T509">
        <v>0.89711934156378603</v>
      </c>
      <c r="U509">
        <v>0</v>
      </c>
      <c r="V509">
        <v>0.102880658436214</v>
      </c>
    </row>
    <row r="510" spans="1:22" x14ac:dyDescent="0.25">
      <c r="A510">
        <v>2016</v>
      </c>
      <c r="B510" t="s">
        <v>60</v>
      </c>
      <c r="C510">
        <v>89</v>
      </c>
      <c r="D510">
        <v>1927</v>
      </c>
      <c r="E510" t="s">
        <v>50</v>
      </c>
      <c r="F510">
        <v>-8.2405295440087359E-2</v>
      </c>
      <c r="G510">
        <v>-7.250466983450761E-2</v>
      </c>
      <c r="H510">
        <v>-0.56185116713731387</v>
      </c>
      <c r="I510">
        <v>1.4853572380996365E-2</v>
      </c>
      <c r="J510" t="s">
        <v>47</v>
      </c>
      <c r="K510">
        <v>11.49726345348056</v>
      </c>
      <c r="L510">
        <v>13.544849469846795</v>
      </c>
      <c r="M510">
        <v>4.3174881135363101</v>
      </c>
      <c r="N510">
        <v>4.4886363697321396</v>
      </c>
      <c r="O510" t="s">
        <v>260</v>
      </c>
      <c r="P510">
        <v>13.544849469846795</v>
      </c>
      <c r="Q510">
        <v>7.7832240163360371</v>
      </c>
      <c r="R510">
        <v>0</v>
      </c>
      <c r="S510">
        <v>0</v>
      </c>
      <c r="T510">
        <v>0</v>
      </c>
      <c r="U510">
        <v>0</v>
      </c>
      <c r="V510">
        <v>1</v>
      </c>
    </row>
    <row r="511" spans="1:22" x14ac:dyDescent="0.25">
      <c r="A511">
        <v>2016</v>
      </c>
      <c r="B511" t="s">
        <v>137</v>
      </c>
      <c r="C511">
        <v>9</v>
      </c>
      <c r="D511">
        <v>2007</v>
      </c>
      <c r="E511" t="s">
        <v>50</v>
      </c>
      <c r="F511">
        <v>0.74941217706249175</v>
      </c>
      <c r="G511">
        <v>7.2527903692068796E-2</v>
      </c>
      <c r="H511">
        <v>0.5065907291463051</v>
      </c>
      <c r="I511">
        <v>7.2657280972061979</v>
      </c>
      <c r="J511" t="s">
        <v>139</v>
      </c>
      <c r="K511">
        <v>13.828365577014225</v>
      </c>
      <c r="L511">
        <v>15.772097647943692</v>
      </c>
      <c r="M511">
        <v>4.9972122737641147</v>
      </c>
      <c r="N511">
        <v>2.1972245773362196</v>
      </c>
      <c r="O511" t="s">
        <v>260</v>
      </c>
      <c r="P511">
        <v>15.772097647943692</v>
      </c>
      <c r="Q511">
        <v>7.77485576666552</v>
      </c>
      <c r="R511">
        <v>0</v>
      </c>
      <c r="S511">
        <v>7.6824824465345056</v>
      </c>
      <c r="T511">
        <v>0.91176470588235292</v>
      </c>
      <c r="U511">
        <v>0</v>
      </c>
      <c r="V511">
        <v>8.8235294117647065E-2</v>
      </c>
    </row>
    <row r="512" spans="1:22" x14ac:dyDescent="0.25">
      <c r="A512">
        <v>2016</v>
      </c>
      <c r="B512" t="s">
        <v>180</v>
      </c>
      <c r="C512">
        <v>52</v>
      </c>
      <c r="D512">
        <v>1964</v>
      </c>
      <c r="E512" t="s">
        <v>50</v>
      </c>
      <c r="F512">
        <v>0.10881398106016257</v>
      </c>
      <c r="G512">
        <v>1.7182454259129194E-2</v>
      </c>
      <c r="H512">
        <v>0.15517629866419405</v>
      </c>
      <c r="I512">
        <v>4.9698280614686503</v>
      </c>
      <c r="J512" t="s">
        <v>72</v>
      </c>
      <c r="K512">
        <v>14.718746039708375</v>
      </c>
      <c r="L512">
        <v>16.919419159054204</v>
      </c>
      <c r="M512">
        <v>7.1701195434496281</v>
      </c>
      <c r="N512">
        <v>3.9512437185814275</v>
      </c>
      <c r="O512" t="s">
        <v>259</v>
      </c>
      <c r="P512">
        <v>16.919419159054204</v>
      </c>
      <c r="Q512">
        <v>7.77485576666552</v>
      </c>
      <c r="R512">
        <v>0</v>
      </c>
      <c r="S512">
        <v>7.6496926237115144</v>
      </c>
      <c r="T512">
        <v>0.88235294117647056</v>
      </c>
      <c r="U512">
        <v>0</v>
      </c>
      <c r="V512">
        <v>0.11764705882352941</v>
      </c>
    </row>
    <row r="513" spans="1:22" x14ac:dyDescent="0.25">
      <c r="A513">
        <v>2017</v>
      </c>
      <c r="B513" t="s">
        <v>60</v>
      </c>
      <c r="C513">
        <v>90</v>
      </c>
      <c r="D513">
        <v>1927</v>
      </c>
      <c r="E513" t="s">
        <v>50</v>
      </c>
      <c r="F513">
        <v>-8.3129816813846596E-2</v>
      </c>
      <c r="G513">
        <v>-6.7894180531925252E-2</v>
      </c>
      <c r="H513">
        <v>-0.40913519459431147</v>
      </c>
      <c r="I513">
        <v>1.5927503182236805E-2</v>
      </c>
      <c r="J513" t="s">
        <v>47</v>
      </c>
      <c r="K513">
        <v>12.56502249989687</v>
      </c>
      <c r="L513">
        <v>14.36111782601081</v>
      </c>
      <c r="M513">
        <v>5.3132059790417872</v>
      </c>
      <c r="N513">
        <v>4.499809670330265</v>
      </c>
      <c r="O513" t="s">
        <v>260</v>
      </c>
      <c r="P513">
        <v>14.36111782601081</v>
      </c>
      <c r="Q513">
        <v>7.7536235465597461</v>
      </c>
      <c r="R513">
        <v>0</v>
      </c>
      <c r="S513">
        <v>7.7406644019172415</v>
      </c>
      <c r="T513">
        <v>0.98712446351931327</v>
      </c>
      <c r="U513">
        <v>0</v>
      </c>
      <c r="V513">
        <v>1.2875536480686695E-2</v>
      </c>
    </row>
    <row r="514" spans="1:22" x14ac:dyDescent="0.25">
      <c r="A514">
        <v>2017</v>
      </c>
      <c r="B514" t="s">
        <v>180</v>
      </c>
      <c r="C514">
        <v>53</v>
      </c>
      <c r="D514">
        <v>1964</v>
      </c>
      <c r="E514" t="s">
        <v>50</v>
      </c>
      <c r="F514">
        <v>-6.8849622173756869E-2</v>
      </c>
      <c r="G514">
        <v>-9.4004895325021931E-3</v>
      </c>
      <c r="H514">
        <v>-9.3616022600727294E-2</v>
      </c>
      <c r="I514">
        <v>5.7938987607802224</v>
      </c>
      <c r="J514" t="s">
        <v>72</v>
      </c>
      <c r="K514">
        <v>15.103662181372794</v>
      </c>
      <c r="L514">
        <v>17.402101965992422</v>
      </c>
      <c r="M514">
        <v>7.611842399580417</v>
      </c>
      <c r="N514">
        <v>3.970291913552122</v>
      </c>
      <c r="O514" t="s">
        <v>259</v>
      </c>
      <c r="P514">
        <v>17.402101965992422</v>
      </c>
      <c r="Q514">
        <v>7.7450028035158391</v>
      </c>
      <c r="R514">
        <v>0</v>
      </c>
      <c r="S514">
        <v>7.6449193449588568</v>
      </c>
      <c r="T514">
        <v>0.90476190476190477</v>
      </c>
      <c r="U514">
        <v>0</v>
      </c>
      <c r="V514">
        <v>9.5238095238095233E-2</v>
      </c>
    </row>
    <row r="515" spans="1:22" x14ac:dyDescent="0.25">
      <c r="A515">
        <v>2021</v>
      </c>
      <c r="B515" t="s">
        <v>251</v>
      </c>
      <c r="C515">
        <v>21</v>
      </c>
      <c r="D515">
        <v>2000</v>
      </c>
      <c r="E515" t="s">
        <v>177</v>
      </c>
      <c r="F515">
        <v>0.17288029736781135</v>
      </c>
      <c r="G515">
        <v>0.10503767083463392</v>
      </c>
      <c r="H515">
        <v>5.7023368217496422E-2</v>
      </c>
      <c r="I515">
        <v>0.12258027688515949</v>
      </c>
      <c r="J515" t="s">
        <v>47</v>
      </c>
      <c r="K515">
        <v>13.713359331468974</v>
      </c>
      <c r="L515">
        <v>13.102501428348649</v>
      </c>
      <c r="M515">
        <v>5.0562458053483077</v>
      </c>
      <c r="N515">
        <v>3.044522437723423</v>
      </c>
      <c r="O515" t="s">
        <v>260</v>
      </c>
      <c r="P515">
        <v>13.102501428348649</v>
      </c>
      <c r="Q515">
        <v>7.7406644019172415</v>
      </c>
      <c r="R515">
        <v>0</v>
      </c>
      <c r="S515">
        <v>7.6157910720358331</v>
      </c>
      <c r="T515">
        <v>0.88260869565217392</v>
      </c>
      <c r="U515">
        <v>0</v>
      </c>
      <c r="V515">
        <v>0.11739130434782609</v>
      </c>
    </row>
    <row r="516" spans="1:22" x14ac:dyDescent="0.25">
      <c r="A516">
        <v>2020</v>
      </c>
      <c r="B516" t="s">
        <v>159</v>
      </c>
      <c r="C516">
        <v>15</v>
      </c>
      <c r="D516">
        <v>2005</v>
      </c>
      <c r="E516" t="s">
        <v>45</v>
      </c>
      <c r="F516">
        <v>-0.56108184053389532</v>
      </c>
      <c r="G516">
        <v>-0.15139510197892184</v>
      </c>
      <c r="H516">
        <v>-0.58766830991097052</v>
      </c>
      <c r="I516">
        <v>0.23919915700737618</v>
      </c>
      <c r="J516" t="s">
        <v>72</v>
      </c>
      <c r="K516">
        <v>9.5171630879553479</v>
      </c>
      <c r="L516">
        <v>10.873432788945776</v>
      </c>
      <c r="M516">
        <v>2.3978952727983707</v>
      </c>
      <c r="N516">
        <v>2.7080502011022101</v>
      </c>
      <c r="O516" t="s">
        <v>259</v>
      </c>
      <c r="P516">
        <v>13.017901013842684</v>
      </c>
      <c r="Q516">
        <v>7.7258258090420533</v>
      </c>
      <c r="R516">
        <v>0</v>
      </c>
      <c r="S516">
        <v>7.6573886474888253</v>
      </c>
      <c r="T516">
        <v>0.93385214007782114</v>
      </c>
      <c r="U516">
        <v>0</v>
      </c>
      <c r="V516">
        <v>6.6147859922178989E-2</v>
      </c>
    </row>
    <row r="517" spans="1:22" x14ac:dyDescent="0.25">
      <c r="A517">
        <v>2017</v>
      </c>
      <c r="B517" t="s">
        <v>196</v>
      </c>
      <c r="C517">
        <v>15</v>
      </c>
      <c r="D517">
        <v>2002</v>
      </c>
      <c r="E517" t="s">
        <v>177</v>
      </c>
      <c r="F517">
        <v>0.11938979465622171</v>
      </c>
      <c r="G517">
        <v>2.1575457734604474E-2</v>
      </c>
      <c r="H517">
        <v>9.1212855286541012E-3</v>
      </c>
      <c r="I517">
        <v>0.79243875987057333</v>
      </c>
      <c r="J517" t="s">
        <v>68</v>
      </c>
      <c r="K517">
        <v>15.80361939917092</v>
      </c>
      <c r="L517">
        <v>14.942673697696074</v>
      </c>
      <c r="M517">
        <v>7.0030654587864616</v>
      </c>
      <c r="N517">
        <v>2.7080502011022101</v>
      </c>
      <c r="O517" t="s">
        <v>261</v>
      </c>
      <c r="P517">
        <v>14.942673697696074</v>
      </c>
      <c r="Q517">
        <v>7.7142311448490855</v>
      </c>
      <c r="R517">
        <v>0</v>
      </c>
      <c r="S517">
        <v>7.6824824465345056</v>
      </c>
      <c r="T517">
        <v>0.96875</v>
      </c>
      <c r="U517">
        <v>0</v>
      </c>
      <c r="V517">
        <v>3.125E-2</v>
      </c>
    </row>
    <row r="518" spans="1:22" x14ac:dyDescent="0.25">
      <c r="A518">
        <v>2017</v>
      </c>
      <c r="B518" t="s">
        <v>74</v>
      </c>
      <c r="C518">
        <v>24</v>
      </c>
      <c r="D518">
        <v>1993</v>
      </c>
      <c r="E518" t="s">
        <v>50</v>
      </c>
      <c r="F518">
        <v>-0.59272883982710123</v>
      </c>
      <c r="G518">
        <v>-2.8409977072177656E-2</v>
      </c>
      <c r="H518">
        <v>-3.9953064895659418E-2</v>
      </c>
      <c r="I518">
        <v>10.575003223754443</v>
      </c>
      <c r="J518" t="s">
        <v>47</v>
      </c>
      <c r="K518">
        <v>17.247827465053252</v>
      </c>
      <c r="L518">
        <v>17.588792463779935</v>
      </c>
      <c r="M518">
        <v>9.1687889448179476</v>
      </c>
      <c r="N518">
        <v>3.1780538303479458</v>
      </c>
      <c r="O518" t="s">
        <v>260</v>
      </c>
      <c r="P518">
        <v>17.588792463779935</v>
      </c>
      <c r="Q518">
        <v>7.7097568644541647</v>
      </c>
      <c r="R518">
        <v>0</v>
      </c>
      <c r="S518">
        <v>7.6009024595420822</v>
      </c>
      <c r="T518">
        <v>0.89686098654708524</v>
      </c>
      <c r="U518">
        <v>0</v>
      </c>
      <c r="V518">
        <v>0.1031390134529148</v>
      </c>
    </row>
    <row r="519" spans="1:22" x14ac:dyDescent="0.25">
      <c r="A519">
        <v>2018</v>
      </c>
      <c r="B519" t="s">
        <v>74</v>
      </c>
      <c r="C519">
        <v>25</v>
      </c>
      <c r="D519">
        <v>1993</v>
      </c>
      <c r="E519" t="s">
        <v>50</v>
      </c>
      <c r="F519">
        <v>-2.4183262209577996</v>
      </c>
      <c r="G519">
        <v>-7.2879845245091113E-2</v>
      </c>
      <c r="H519">
        <v>-0.10133240615415182</v>
      </c>
      <c r="I519">
        <v>13.35348506401138</v>
      </c>
      <c r="J519" t="s">
        <v>47</v>
      </c>
      <c r="K519">
        <v>17.511005580867206</v>
      </c>
      <c r="L519">
        <v>17.840599714240266</v>
      </c>
      <c r="M519">
        <v>9.2316125072517217</v>
      </c>
      <c r="N519">
        <v>3.2188758248682006</v>
      </c>
      <c r="O519" t="s">
        <v>260</v>
      </c>
      <c r="P519">
        <v>17.840599714240266</v>
      </c>
      <c r="Q519">
        <v>7.7097568644541647</v>
      </c>
      <c r="R519">
        <v>0</v>
      </c>
      <c r="S519">
        <v>7.6009024595420822</v>
      </c>
      <c r="T519">
        <v>0.89686098654708524</v>
      </c>
      <c r="U519">
        <v>0</v>
      </c>
      <c r="V519">
        <v>0.1031390134529148</v>
      </c>
    </row>
    <row r="520" spans="1:22" x14ac:dyDescent="0.25">
      <c r="A520">
        <v>2020</v>
      </c>
      <c r="B520" t="s">
        <v>74</v>
      </c>
      <c r="C520">
        <v>27</v>
      </c>
      <c r="D520">
        <v>1993</v>
      </c>
      <c r="E520" t="s">
        <v>50</v>
      </c>
      <c r="F520">
        <v>1.3332175908452726</v>
      </c>
      <c r="G520">
        <v>-0.17821164789926142</v>
      </c>
      <c r="H520">
        <v>-1.083676925342365</v>
      </c>
      <c r="I520">
        <v>-2.8034843521188423E-2</v>
      </c>
      <c r="J520" t="s">
        <v>47</v>
      </c>
      <c r="K520">
        <v>15.913430320889884</v>
      </c>
      <c r="L520">
        <v>17.718573542020909</v>
      </c>
      <c r="M520">
        <v>8.7585695109915065</v>
      </c>
      <c r="N520">
        <v>3.2958368660043291</v>
      </c>
      <c r="O520" t="s">
        <v>260</v>
      </c>
      <c r="P520">
        <v>17.718573542020909</v>
      </c>
      <c r="Q520">
        <v>7.6870801557831347</v>
      </c>
      <c r="R520">
        <v>0</v>
      </c>
      <c r="S520">
        <v>7.6304612617836272</v>
      </c>
      <c r="T520">
        <v>0.94495412844036697</v>
      </c>
      <c r="U520">
        <v>0</v>
      </c>
      <c r="V520">
        <v>5.5045871559633031E-2</v>
      </c>
    </row>
    <row r="521" spans="1:22" x14ac:dyDescent="0.25">
      <c r="A521">
        <v>2019</v>
      </c>
      <c r="B521" t="s">
        <v>245</v>
      </c>
      <c r="C521">
        <v>8</v>
      </c>
      <c r="D521">
        <v>2011</v>
      </c>
      <c r="E521" t="s">
        <v>50</v>
      </c>
      <c r="F521">
        <v>0.15171218032076289</v>
      </c>
      <c r="G521">
        <v>5.8129878757681448E-2</v>
      </c>
      <c r="H521">
        <v>9.1911764705882346E-2</v>
      </c>
      <c r="I521">
        <v>0.46640658864325962</v>
      </c>
      <c r="J521" t="s">
        <v>47</v>
      </c>
      <c r="K521">
        <v>12.850029581899348</v>
      </c>
      <c r="L521">
        <v>13.30817882345254</v>
      </c>
      <c r="M521">
        <v>4.6634390941120669</v>
      </c>
      <c r="N521">
        <v>2.0794415416798357</v>
      </c>
      <c r="O521" t="s">
        <v>260</v>
      </c>
      <c r="P521">
        <v>13.30817882345254</v>
      </c>
      <c r="Q521">
        <v>7.6870801557831347</v>
      </c>
      <c r="R521">
        <v>0</v>
      </c>
      <c r="S521">
        <v>7.4955419438842563</v>
      </c>
      <c r="T521">
        <v>0.82568807339449546</v>
      </c>
      <c r="U521">
        <v>0</v>
      </c>
      <c r="V521">
        <v>0.1743119266055046</v>
      </c>
    </row>
    <row r="522" spans="1:22" x14ac:dyDescent="0.25">
      <c r="A522">
        <v>2016</v>
      </c>
      <c r="B522" t="s">
        <v>172</v>
      </c>
      <c r="C522">
        <v>32</v>
      </c>
      <c r="D522">
        <v>1984</v>
      </c>
      <c r="E522" t="s">
        <v>50</v>
      </c>
      <c r="F522">
        <v>-0.10607636448817054</v>
      </c>
      <c r="G522">
        <v>-4.5722063086431099E-2</v>
      </c>
      <c r="H522">
        <v>-5.1844685759426641E-2</v>
      </c>
      <c r="I522">
        <v>0.35137034434293746</v>
      </c>
      <c r="J522" t="s">
        <v>68</v>
      </c>
      <c r="K522">
        <v>13.680211890343118</v>
      </c>
      <c r="L522">
        <v>13.805883364896468</v>
      </c>
      <c r="M522">
        <v>6.0306852602612633</v>
      </c>
      <c r="N522">
        <v>3.4657359027997265</v>
      </c>
      <c r="O522" t="s">
        <v>261</v>
      </c>
      <c r="P522">
        <v>13.805883364896468</v>
      </c>
      <c r="Q522">
        <v>7.6824824465345056</v>
      </c>
      <c r="R522">
        <v>0</v>
      </c>
      <c r="S522">
        <v>7.4843686432861309</v>
      </c>
      <c r="T522">
        <v>0.82027649769585254</v>
      </c>
      <c r="U522">
        <v>0</v>
      </c>
      <c r="V522">
        <v>0.17972350230414746</v>
      </c>
    </row>
    <row r="523" spans="1:22" x14ac:dyDescent="0.25">
      <c r="A523">
        <v>2022</v>
      </c>
      <c r="B523" t="s">
        <v>251</v>
      </c>
      <c r="C523">
        <v>22</v>
      </c>
      <c r="D523">
        <v>2000</v>
      </c>
      <c r="E523" t="s">
        <v>177</v>
      </c>
      <c r="F523">
        <v>-6.2192913985146508E-2</v>
      </c>
      <c r="G523">
        <v>-2.6955244916236881E-2</v>
      </c>
      <c r="H523">
        <v>-4.2069885700138691E-2</v>
      </c>
      <c r="I523">
        <v>0.66062076314417206</v>
      </c>
      <c r="J523" t="s">
        <v>47</v>
      </c>
      <c r="K523">
        <v>13.031192817538075</v>
      </c>
      <c r="L523">
        <v>13.476347103262091</v>
      </c>
      <c r="M523">
        <v>6.0402547112774139</v>
      </c>
      <c r="N523">
        <v>3.0910424533583161</v>
      </c>
      <c r="O523" t="s">
        <v>260</v>
      </c>
      <c r="P523">
        <v>13.476347103262091</v>
      </c>
      <c r="Q523">
        <v>7.6732231211217083</v>
      </c>
      <c r="R523">
        <v>0</v>
      </c>
      <c r="S523">
        <v>7.5600804650218274</v>
      </c>
      <c r="T523">
        <v>0.89302325581395348</v>
      </c>
      <c r="U523">
        <v>0</v>
      </c>
      <c r="V523">
        <v>0.10697674418604651</v>
      </c>
    </row>
    <row r="524" spans="1:22" x14ac:dyDescent="0.25">
      <c r="A524">
        <v>2017</v>
      </c>
      <c r="B524" t="s">
        <v>245</v>
      </c>
      <c r="C524">
        <v>6</v>
      </c>
      <c r="D524">
        <v>2011</v>
      </c>
      <c r="E524" t="s">
        <v>50</v>
      </c>
      <c r="F524">
        <v>0.40414507772020725</v>
      </c>
      <c r="G524">
        <v>0.15067611075338053</v>
      </c>
      <c r="H524">
        <v>9.4736842105263147E-2</v>
      </c>
      <c r="I524">
        <v>1.8998272884283247E-2</v>
      </c>
      <c r="J524" t="s">
        <v>47</v>
      </c>
      <c r="K524">
        <v>12.417143615610113</v>
      </c>
      <c r="L524">
        <v>11.953114009136778</v>
      </c>
      <c r="M524">
        <v>3.970291913552122</v>
      </c>
      <c r="N524">
        <v>1.791759469228055</v>
      </c>
      <c r="O524" t="s">
        <v>260</v>
      </c>
      <c r="P524">
        <v>11.953114009136778</v>
      </c>
      <c r="Q524">
        <v>7.6685611080158971</v>
      </c>
      <c r="R524">
        <v>0</v>
      </c>
      <c r="S524">
        <v>7.4843686432861309</v>
      </c>
      <c r="T524">
        <v>0.83177570093457942</v>
      </c>
      <c r="U524">
        <v>0</v>
      </c>
      <c r="V524">
        <v>0.16822429906542055</v>
      </c>
    </row>
    <row r="525" spans="1:22" x14ac:dyDescent="0.25">
      <c r="A525">
        <v>2018</v>
      </c>
      <c r="B525" t="s">
        <v>245</v>
      </c>
      <c r="C525">
        <v>7</v>
      </c>
      <c r="D525">
        <v>2011</v>
      </c>
      <c r="E525" t="s">
        <v>50</v>
      </c>
      <c r="F525">
        <v>0.38370846730975344</v>
      </c>
      <c r="G525">
        <v>0.18444100978876868</v>
      </c>
      <c r="H525">
        <v>0.10861650485436891</v>
      </c>
      <c r="I525">
        <v>9.6463022508038593E-3</v>
      </c>
      <c r="J525" t="s">
        <v>47</v>
      </c>
      <c r="K525">
        <v>12.705635077017453</v>
      </c>
      <c r="L525">
        <v>12.176128769157101</v>
      </c>
      <c r="M525">
        <v>4.0775374439057197</v>
      </c>
      <c r="N525">
        <v>1.9459101490553132</v>
      </c>
      <c r="O525" t="s">
        <v>260</v>
      </c>
      <c r="P525">
        <v>12.176128769157101</v>
      </c>
      <c r="Q525">
        <v>7.6685611080158971</v>
      </c>
      <c r="R525">
        <v>0</v>
      </c>
      <c r="S525">
        <v>7.4843686432861309</v>
      </c>
      <c r="T525">
        <v>0.83177570093457942</v>
      </c>
      <c r="U525">
        <v>0</v>
      </c>
      <c r="V525">
        <v>0.16822429906542055</v>
      </c>
    </row>
    <row r="526" spans="1:22" x14ac:dyDescent="0.25">
      <c r="A526">
        <v>2018</v>
      </c>
      <c r="B526" t="s">
        <v>237</v>
      </c>
      <c r="C526">
        <v>105</v>
      </c>
      <c r="D526">
        <v>1913</v>
      </c>
      <c r="E526" t="s">
        <v>50</v>
      </c>
      <c r="F526">
        <v>-0.18951110728060155</v>
      </c>
      <c r="G526">
        <v>-9.7364255272042941E-2</v>
      </c>
      <c r="H526">
        <v>-7.7271249725455737E-2</v>
      </c>
      <c r="I526">
        <v>6.3816767576652084E-2</v>
      </c>
      <c r="J526" t="s">
        <v>47</v>
      </c>
      <c r="K526">
        <v>13.251855372637083</v>
      </c>
      <c r="L526">
        <v>13.020718173642129</v>
      </c>
      <c r="M526">
        <v>5.7493929859082531</v>
      </c>
      <c r="N526">
        <v>4.6539603501575231</v>
      </c>
      <c r="O526" t="s">
        <v>260</v>
      </c>
      <c r="P526">
        <v>13.020718173642129</v>
      </c>
      <c r="Q526">
        <v>7.6638772587034705</v>
      </c>
      <c r="R526">
        <v>0</v>
      </c>
      <c r="S526">
        <v>7.5652752818989315</v>
      </c>
      <c r="T526">
        <v>0.9061032863849765</v>
      </c>
      <c r="U526">
        <v>0</v>
      </c>
      <c r="V526">
        <v>9.3896713615023469E-2</v>
      </c>
    </row>
    <row r="527" spans="1:22" x14ac:dyDescent="0.25">
      <c r="A527">
        <v>2017</v>
      </c>
      <c r="B527" t="s">
        <v>221</v>
      </c>
      <c r="C527">
        <v>15</v>
      </c>
      <c r="D527">
        <v>2002</v>
      </c>
      <c r="E527" t="s">
        <v>50</v>
      </c>
      <c r="F527">
        <v>-4.9089968976215093E-2</v>
      </c>
      <c r="G527">
        <v>-1.9197327660813512E-2</v>
      </c>
      <c r="H527">
        <v>-1.8404860402991614E-2</v>
      </c>
      <c r="I527">
        <v>1.0341261633919338E-5</v>
      </c>
      <c r="J527" t="s">
        <v>129</v>
      </c>
      <c r="K527">
        <v>12.4604086154641</v>
      </c>
      <c r="L527">
        <v>12.418252312519387</v>
      </c>
      <c r="M527">
        <v>3.1780538303479458</v>
      </c>
      <c r="N527">
        <v>2.7080502011022101</v>
      </c>
      <c r="O527" t="s">
        <v>261</v>
      </c>
      <c r="P527">
        <v>12.418252312519387</v>
      </c>
      <c r="Q527">
        <v>7.6638772587034705</v>
      </c>
      <c r="R527">
        <v>0</v>
      </c>
      <c r="S527">
        <v>7.5548585210406758</v>
      </c>
      <c r="T527">
        <v>0.89671361502347413</v>
      </c>
      <c r="U527">
        <v>0</v>
      </c>
      <c r="V527">
        <v>0.10328638497652583</v>
      </c>
    </row>
    <row r="528" spans="1:22" x14ac:dyDescent="0.25">
      <c r="A528">
        <v>2022</v>
      </c>
      <c r="B528" t="s">
        <v>253</v>
      </c>
      <c r="C528">
        <v>40</v>
      </c>
      <c r="D528">
        <v>1982</v>
      </c>
      <c r="E528" t="s">
        <v>50</v>
      </c>
      <c r="F528">
        <v>9.1425203201588381E-2</v>
      </c>
      <c r="G528">
        <v>4.7088712770037074E-2</v>
      </c>
      <c r="H528">
        <v>0.65737229533794339</v>
      </c>
      <c r="I528">
        <v>0.5522429732580505</v>
      </c>
      <c r="J528" t="s">
        <v>184</v>
      </c>
      <c r="K528">
        <v>15.315803023137576</v>
      </c>
      <c r="L528">
        <v>17.952020212347055</v>
      </c>
      <c r="M528">
        <v>5.6767538022682817</v>
      </c>
      <c r="N528">
        <v>3.6888794541139363</v>
      </c>
      <c r="O528" t="s">
        <v>260</v>
      </c>
      <c r="P528">
        <v>17.952020212347055</v>
      </c>
      <c r="Q528">
        <v>7.6638772587034705</v>
      </c>
      <c r="R528">
        <v>0</v>
      </c>
      <c r="S528">
        <v>7.6496926237115144</v>
      </c>
      <c r="T528">
        <v>0.9859154929577465</v>
      </c>
      <c r="U528">
        <v>0</v>
      </c>
      <c r="V528">
        <v>1.4084507042253521E-2</v>
      </c>
    </row>
    <row r="529" spans="1:22" x14ac:dyDescent="0.25">
      <c r="A529">
        <v>2016</v>
      </c>
      <c r="B529" t="s">
        <v>213</v>
      </c>
      <c r="C529">
        <v>47</v>
      </c>
      <c r="D529">
        <v>1969</v>
      </c>
      <c r="E529" t="s">
        <v>50</v>
      </c>
      <c r="F529">
        <v>9.5937538515950285E-2</v>
      </c>
      <c r="G529">
        <v>6.4049771570244385E-2</v>
      </c>
      <c r="H529">
        <v>4.5435511419152294E-2</v>
      </c>
      <c r="I529">
        <v>5.3587409102357314E-6</v>
      </c>
      <c r="J529" t="s">
        <v>129</v>
      </c>
      <c r="K529">
        <v>12.884184865387992</v>
      </c>
      <c r="L529">
        <v>12.540818392625686</v>
      </c>
      <c r="M529">
        <v>5.0562458053483077</v>
      </c>
      <c r="N529">
        <v>3.8501476017100584</v>
      </c>
      <c r="O529" t="s">
        <v>261</v>
      </c>
      <c r="P529">
        <v>12.540818392625686</v>
      </c>
      <c r="Q529">
        <v>7.6638772587034705</v>
      </c>
      <c r="R529">
        <v>6.253828811575473</v>
      </c>
      <c r="S529">
        <v>7.0030654587864616</v>
      </c>
      <c r="T529">
        <v>0.51643192488262912</v>
      </c>
      <c r="U529">
        <v>0.24413145539906103</v>
      </c>
      <c r="V529">
        <v>0.23943661971830985</v>
      </c>
    </row>
    <row r="530" spans="1:22" x14ac:dyDescent="0.25">
      <c r="A530">
        <v>2016</v>
      </c>
      <c r="B530" t="s">
        <v>245</v>
      </c>
      <c r="C530">
        <v>5</v>
      </c>
      <c r="D530">
        <v>2011</v>
      </c>
      <c r="E530" t="s">
        <v>50</v>
      </c>
      <c r="F530">
        <v>-0.10792951541850221</v>
      </c>
      <c r="G530">
        <v>-3.901273885350319E-2</v>
      </c>
      <c r="H530">
        <v>-2.8554778554778559E-2</v>
      </c>
      <c r="I530">
        <v>2.8634361233480177E-2</v>
      </c>
      <c r="J530" t="s">
        <v>47</v>
      </c>
      <c r="K530">
        <v>12.052921466035999</v>
      </c>
      <c r="L530">
        <v>11.740857533016236</v>
      </c>
      <c r="M530">
        <v>4.0073331852324712</v>
      </c>
      <c r="N530">
        <v>1.6094379124341003</v>
      </c>
      <c r="O530" t="s">
        <v>260</v>
      </c>
      <c r="P530">
        <v>11.740857533016236</v>
      </c>
      <c r="Q530">
        <v>7.6638772587034705</v>
      </c>
      <c r="R530">
        <v>0</v>
      </c>
      <c r="S530">
        <v>7.4787348255678747</v>
      </c>
      <c r="T530">
        <v>0.83098591549295775</v>
      </c>
      <c r="U530">
        <v>0</v>
      </c>
      <c r="V530">
        <v>0.16901408450704225</v>
      </c>
    </row>
    <row r="531" spans="1:22" x14ac:dyDescent="0.25">
      <c r="A531">
        <v>2017</v>
      </c>
      <c r="B531" t="s">
        <v>217</v>
      </c>
      <c r="C531">
        <v>36</v>
      </c>
      <c r="D531">
        <v>1981</v>
      </c>
      <c r="E531" t="s">
        <v>50</v>
      </c>
      <c r="F531">
        <v>-7.4001698788034073E-2</v>
      </c>
      <c r="G531">
        <v>-3.4470581166600379E-2</v>
      </c>
      <c r="H531">
        <v>-0.36491754901409301</v>
      </c>
      <c r="I531">
        <v>0.93069980239304495</v>
      </c>
      <c r="J531" t="s">
        <v>47</v>
      </c>
      <c r="K531">
        <v>12.350636085721526</v>
      </c>
      <c r="L531">
        <v>14.710201280217971</v>
      </c>
      <c r="M531">
        <v>3.4339872044851463</v>
      </c>
      <c r="N531">
        <v>3.5835189384561099</v>
      </c>
      <c r="O531" t="s">
        <v>260</v>
      </c>
      <c r="P531">
        <v>14.710201280217971</v>
      </c>
      <c r="Q531">
        <v>7.6591713676660582</v>
      </c>
      <c r="R531">
        <v>0</v>
      </c>
      <c r="S531">
        <v>7.5600804650218274</v>
      </c>
      <c r="T531">
        <v>0.90566037735849059</v>
      </c>
      <c r="U531">
        <v>0</v>
      </c>
      <c r="V531">
        <v>9.4339622641509441E-2</v>
      </c>
    </row>
    <row r="532" spans="1:22" x14ac:dyDescent="0.25">
      <c r="A532">
        <v>2021</v>
      </c>
      <c r="B532" t="s">
        <v>141</v>
      </c>
      <c r="C532">
        <v>30</v>
      </c>
      <c r="D532">
        <v>1991</v>
      </c>
      <c r="E532" t="s">
        <v>50</v>
      </c>
      <c r="F532">
        <v>0.27853823054856675</v>
      </c>
      <c r="G532">
        <v>0.13121328344190336</v>
      </c>
      <c r="H532">
        <v>0.2473196165978776</v>
      </c>
      <c r="I532">
        <v>0.4276007382722859</v>
      </c>
      <c r="J532" t="s">
        <v>56</v>
      </c>
      <c r="K532">
        <v>16.516897743732752</v>
      </c>
      <c r="L532">
        <v>17.150755121063799</v>
      </c>
      <c r="M532">
        <v>7.5234813125734972</v>
      </c>
      <c r="N532">
        <v>3.4011973816621555</v>
      </c>
      <c r="O532" t="s">
        <v>262</v>
      </c>
      <c r="P532">
        <v>17.150755121063799</v>
      </c>
      <c r="Q532">
        <v>7.6544432264701125</v>
      </c>
      <c r="R532">
        <v>0</v>
      </c>
      <c r="S532">
        <v>7.6255950721324535</v>
      </c>
      <c r="T532">
        <v>0.97156398104265407</v>
      </c>
      <c r="U532">
        <v>0</v>
      </c>
      <c r="V532">
        <v>2.843601895734597E-2</v>
      </c>
    </row>
    <row r="533" spans="1:22" x14ac:dyDescent="0.25">
      <c r="A533">
        <v>2022</v>
      </c>
      <c r="B533" t="s">
        <v>141</v>
      </c>
      <c r="C533">
        <v>31</v>
      </c>
      <c r="D533">
        <v>1991</v>
      </c>
      <c r="E533" t="s">
        <v>50</v>
      </c>
      <c r="F533">
        <v>0.24931637367263815</v>
      </c>
      <c r="G533">
        <v>7.72109703333691E-2</v>
      </c>
      <c r="H533">
        <v>0.24147051548913245</v>
      </c>
      <c r="I533">
        <v>1.0075542071802241</v>
      </c>
      <c r="J533" t="s">
        <v>56</v>
      </c>
      <c r="K533">
        <v>16.810486695719632</v>
      </c>
      <c r="L533">
        <v>17.950692522587929</v>
      </c>
      <c r="M533">
        <v>7.6123368371677458</v>
      </c>
      <c r="N533">
        <v>3.4339872044851463</v>
      </c>
      <c r="O533" t="s">
        <v>262</v>
      </c>
      <c r="P533">
        <v>17.950692522587929</v>
      </c>
      <c r="Q533">
        <v>7.6449193449588568</v>
      </c>
      <c r="R533">
        <v>0</v>
      </c>
      <c r="S533">
        <v>7.6058900010531216</v>
      </c>
      <c r="T533">
        <v>0.96172248803827753</v>
      </c>
      <c r="U533">
        <v>0</v>
      </c>
      <c r="V533">
        <v>3.8277511961722487E-2</v>
      </c>
    </row>
    <row r="534" spans="1:22" x14ac:dyDescent="0.25">
      <c r="A534">
        <v>2021</v>
      </c>
      <c r="B534" t="s">
        <v>215</v>
      </c>
      <c r="C534">
        <v>375</v>
      </c>
      <c r="D534">
        <v>1646</v>
      </c>
      <c r="E534" t="s">
        <v>50</v>
      </c>
      <c r="F534">
        <v>9.0295796574987028E-2</v>
      </c>
      <c r="G534">
        <v>4.1281138790035581E-2</v>
      </c>
      <c r="H534">
        <v>3.0309802864674058E-2</v>
      </c>
      <c r="I534">
        <v>4.3365873241229404E-2</v>
      </c>
      <c r="J534" t="s">
        <v>47</v>
      </c>
      <c r="K534">
        <v>12.625631304670071</v>
      </c>
      <c r="L534">
        <v>12.316696783988078</v>
      </c>
      <c r="M534">
        <v>4.4308167988433134</v>
      </c>
      <c r="N534">
        <v>5.9269260259704106</v>
      </c>
      <c r="O534" t="s">
        <v>260</v>
      </c>
      <c r="P534">
        <v>12.316696783988078</v>
      </c>
      <c r="Q534">
        <v>7.6449193449588568</v>
      </c>
      <c r="R534">
        <v>0</v>
      </c>
      <c r="S534">
        <v>7.6009024595420822</v>
      </c>
      <c r="T534">
        <v>0.9569377990430622</v>
      </c>
      <c r="U534">
        <v>0</v>
      </c>
      <c r="V534">
        <v>4.3062200956937802E-2</v>
      </c>
    </row>
    <row r="535" spans="1:22" x14ac:dyDescent="0.25">
      <c r="A535">
        <v>2021</v>
      </c>
      <c r="B535" t="s">
        <v>253</v>
      </c>
      <c r="C535">
        <v>39</v>
      </c>
      <c r="D535">
        <v>1982</v>
      </c>
      <c r="E535" t="s">
        <v>50</v>
      </c>
      <c r="F535">
        <v>0.15275351064518217</v>
      </c>
      <c r="G535">
        <v>7.6145161290322574E-2</v>
      </c>
      <c r="H535">
        <v>0.78395881766854869</v>
      </c>
      <c r="I535">
        <v>0.55397010289264226</v>
      </c>
      <c r="J535" t="s">
        <v>184</v>
      </c>
      <c r="K535">
        <v>15.610929988023816</v>
      </c>
      <c r="L535">
        <v>17.942644943009366</v>
      </c>
      <c r="M535">
        <v>5.9687075599853658</v>
      </c>
      <c r="N535">
        <v>3.6635616461296463</v>
      </c>
      <c r="O535" t="s">
        <v>260</v>
      </c>
      <c r="P535">
        <v>17.942644943009366</v>
      </c>
      <c r="Q535">
        <v>7.6353038862594147</v>
      </c>
      <c r="R535">
        <v>0</v>
      </c>
      <c r="S535">
        <v>7.620705086838262</v>
      </c>
      <c r="T535">
        <v>0.98550724637681164</v>
      </c>
      <c r="U535">
        <v>0</v>
      </c>
      <c r="V535">
        <v>1.4492753623188406E-2</v>
      </c>
    </row>
    <row r="536" spans="1:22" x14ac:dyDescent="0.25">
      <c r="A536">
        <v>2020</v>
      </c>
      <c r="B536" t="s">
        <v>249</v>
      </c>
      <c r="C536">
        <v>12</v>
      </c>
      <c r="D536">
        <v>2008</v>
      </c>
      <c r="E536" t="s">
        <v>50</v>
      </c>
      <c r="F536">
        <v>0.23849653111527738</v>
      </c>
      <c r="G536">
        <v>0.13806905518795418</v>
      </c>
      <c r="H536">
        <v>8.0987929613650686E-2</v>
      </c>
      <c r="I536">
        <v>6.0579384641738919E-2</v>
      </c>
      <c r="J536" t="s">
        <v>72</v>
      </c>
      <c r="K536">
        <v>13.335650513455164</v>
      </c>
      <c r="L536">
        <v>12.802196679996394</v>
      </c>
      <c r="M536">
        <v>4.6347289882296359</v>
      </c>
      <c r="N536">
        <v>2.4849066497880004</v>
      </c>
      <c r="O536" t="s">
        <v>259</v>
      </c>
      <c r="P536">
        <v>12.802196679996394</v>
      </c>
      <c r="Q536">
        <v>7.620705086838262</v>
      </c>
      <c r="R536">
        <v>6.1092475827643655</v>
      </c>
      <c r="S536">
        <v>7.3132203870903014</v>
      </c>
      <c r="T536">
        <v>0.73529411764705888</v>
      </c>
      <c r="U536">
        <v>0.22058823529411764</v>
      </c>
      <c r="V536">
        <v>4.4117647058823532E-2</v>
      </c>
    </row>
    <row r="537" spans="1:22" x14ac:dyDescent="0.25">
      <c r="A537">
        <v>2022</v>
      </c>
      <c r="B537" t="s">
        <v>243</v>
      </c>
      <c r="C537">
        <v>32</v>
      </c>
      <c r="D537">
        <v>1990</v>
      </c>
      <c r="E537" t="s">
        <v>45</v>
      </c>
      <c r="F537">
        <v>0.12809760620364127</v>
      </c>
      <c r="G537">
        <v>0.1143252976927441</v>
      </c>
      <c r="H537">
        <v>0.26628994458681032</v>
      </c>
      <c r="I537">
        <v>3.6342436502584854E-2</v>
      </c>
      <c r="J537" t="s">
        <v>129</v>
      </c>
      <c r="K537">
        <v>11.82752450357102</v>
      </c>
      <c r="L537">
        <v>12.673062362501771</v>
      </c>
      <c r="M537">
        <v>4.0943445622221004</v>
      </c>
      <c r="N537">
        <v>3.4657359027997265</v>
      </c>
      <c r="O537" t="s">
        <v>261</v>
      </c>
      <c r="P537">
        <v>14.966263564185477</v>
      </c>
      <c r="Q537">
        <v>7.6125902405502401</v>
      </c>
      <c r="R537">
        <v>5.2233906747194236</v>
      </c>
      <c r="S537">
        <v>7.511587030261369</v>
      </c>
      <c r="T537">
        <v>0.90393013100436681</v>
      </c>
      <c r="U537">
        <v>9.1703056768558944E-2</v>
      </c>
      <c r="V537">
        <v>4.3668122270742356E-3</v>
      </c>
    </row>
    <row r="538" spans="1:22" x14ac:dyDescent="0.25">
      <c r="A538">
        <v>2016</v>
      </c>
      <c r="B538" t="s">
        <v>251</v>
      </c>
      <c r="C538">
        <v>16</v>
      </c>
      <c r="D538">
        <v>2000</v>
      </c>
      <c r="E538" t="s">
        <v>177</v>
      </c>
      <c r="F538">
        <v>0.24012138340012509</v>
      </c>
      <c r="G538">
        <v>7.7641963721942625E-2</v>
      </c>
      <c r="H538">
        <v>5.1959965092014421E-2</v>
      </c>
      <c r="I538">
        <v>0.39108156315874815</v>
      </c>
      <c r="J538" t="s">
        <v>47</v>
      </c>
      <c r="K538">
        <v>14.506134056716473</v>
      </c>
      <c r="L538">
        <v>14.104499526055802</v>
      </c>
      <c r="M538">
        <v>6.5308776277258849</v>
      </c>
      <c r="N538">
        <v>2.7725887222397811</v>
      </c>
      <c r="O538" t="s">
        <v>260</v>
      </c>
      <c r="P538">
        <v>14.104499526055802</v>
      </c>
      <c r="Q538">
        <v>7.6108527903952501</v>
      </c>
      <c r="R538">
        <v>0</v>
      </c>
      <c r="S538">
        <v>7.5010821242598711</v>
      </c>
      <c r="T538">
        <v>0.89603960396039606</v>
      </c>
      <c r="U538">
        <v>0</v>
      </c>
      <c r="V538">
        <v>0.10396039603960396</v>
      </c>
    </row>
    <row r="539" spans="1:22" x14ac:dyDescent="0.25">
      <c r="A539">
        <v>2020</v>
      </c>
      <c r="B539" t="s">
        <v>253</v>
      </c>
      <c r="C539">
        <v>38</v>
      </c>
      <c r="D539">
        <v>1982</v>
      </c>
      <c r="E539" t="s">
        <v>50</v>
      </c>
      <c r="F539">
        <v>5.2358473568520053E-2</v>
      </c>
      <c r="G539">
        <v>2.4233630207812135E-2</v>
      </c>
      <c r="H539">
        <v>0.50451388888888893</v>
      </c>
      <c r="I539">
        <v>0.57014161651832362</v>
      </c>
      <c r="J539" t="s">
        <v>184</v>
      </c>
      <c r="K539">
        <v>14.873300852112129</v>
      </c>
      <c r="L539">
        <v>17.90915487507198</v>
      </c>
      <c r="M539">
        <v>6.1463292576688975</v>
      </c>
      <c r="N539">
        <v>3.6375861597263857</v>
      </c>
      <c r="O539" t="s">
        <v>260</v>
      </c>
      <c r="P539">
        <v>17.90915487507198</v>
      </c>
      <c r="Q539">
        <v>7.6108527903952501</v>
      </c>
      <c r="R539">
        <v>0</v>
      </c>
      <c r="S539">
        <v>7.5958899177185382</v>
      </c>
      <c r="T539">
        <v>0.98514851485148514</v>
      </c>
      <c r="U539">
        <v>0</v>
      </c>
      <c r="V539">
        <v>1.4851485148514851E-2</v>
      </c>
    </row>
    <row r="540" spans="1:22" x14ac:dyDescent="0.25">
      <c r="A540">
        <v>2020</v>
      </c>
      <c r="B540" t="s">
        <v>231</v>
      </c>
      <c r="C540">
        <v>10</v>
      </c>
      <c r="D540">
        <v>2010</v>
      </c>
      <c r="E540" t="s">
        <v>50</v>
      </c>
      <c r="F540">
        <v>0.20087290448544984</v>
      </c>
      <c r="G540">
        <v>0.19815368031439545</v>
      </c>
      <c r="H540">
        <v>0.88921685504023473</v>
      </c>
      <c r="I540">
        <v>1.2947263207503198E-6</v>
      </c>
      <c r="J540" t="s">
        <v>84</v>
      </c>
      <c r="K540">
        <v>12.069542475349083</v>
      </c>
      <c r="L540">
        <v>13.570840719705725</v>
      </c>
      <c r="M540">
        <v>0.69314718055994529</v>
      </c>
      <c r="N540">
        <v>2.3025850929940459</v>
      </c>
      <c r="O540" t="s">
        <v>258</v>
      </c>
      <c r="P540">
        <v>13.570840719705725</v>
      </c>
      <c r="Q540">
        <v>7.6108527903952501</v>
      </c>
      <c r="R540">
        <v>0</v>
      </c>
      <c r="S540">
        <v>7.6108527903952501</v>
      </c>
      <c r="T540">
        <v>1</v>
      </c>
      <c r="U540">
        <v>0</v>
      </c>
      <c r="V540">
        <v>0</v>
      </c>
    </row>
    <row r="541" spans="1:22" x14ac:dyDescent="0.25">
      <c r="A541">
        <v>2017</v>
      </c>
      <c r="B541" t="s">
        <v>251</v>
      </c>
      <c r="C541">
        <v>17</v>
      </c>
      <c r="D541">
        <v>2000</v>
      </c>
      <c r="E541" t="s">
        <v>177</v>
      </c>
      <c r="F541">
        <v>-7.1292543452964152E-2</v>
      </c>
      <c r="G541">
        <v>-2.029505257152172E-2</v>
      </c>
      <c r="H541">
        <v>-2.064178842261934E-2</v>
      </c>
      <c r="I541">
        <v>0.45932088080084266</v>
      </c>
      <c r="J541" t="s">
        <v>47</v>
      </c>
      <c r="K541">
        <v>14.08923847243366</v>
      </c>
      <c r="L541">
        <v>14.106178917020326</v>
      </c>
      <c r="M541">
        <v>6.7117403950561796</v>
      </c>
      <c r="N541">
        <v>2.8332133440562162</v>
      </c>
      <c r="O541" t="s">
        <v>260</v>
      </c>
      <c r="P541">
        <v>14.106178917020326</v>
      </c>
      <c r="Q541">
        <v>7.5908521236885811</v>
      </c>
      <c r="R541">
        <v>0</v>
      </c>
      <c r="S541">
        <v>7.5229409180723703</v>
      </c>
      <c r="T541">
        <v>0.93434343434343436</v>
      </c>
      <c r="U541">
        <v>0</v>
      </c>
      <c r="V541">
        <v>6.5656565656565663E-2</v>
      </c>
    </row>
    <row r="542" spans="1:22" x14ac:dyDescent="0.25">
      <c r="A542">
        <v>2016</v>
      </c>
      <c r="B542" t="s">
        <v>237</v>
      </c>
      <c r="C542">
        <v>103</v>
      </c>
      <c r="D542">
        <v>1913</v>
      </c>
      <c r="E542" t="s">
        <v>50</v>
      </c>
      <c r="F542">
        <v>-4.9649931416461353E-2</v>
      </c>
      <c r="G542">
        <v>-2.6138903244133076E-2</v>
      </c>
      <c r="H542">
        <v>-2.1689925650768768E-2</v>
      </c>
      <c r="I542">
        <v>5.5656679256567448E-2</v>
      </c>
      <c r="J542" t="s">
        <v>47</v>
      </c>
      <c r="K542">
        <v>13.464880166000516</v>
      </c>
      <c r="L542">
        <v>13.27830331270175</v>
      </c>
      <c r="M542">
        <v>5.8833223884882786</v>
      </c>
      <c r="N542">
        <v>4.6347289882296359</v>
      </c>
      <c r="O542" t="s">
        <v>260</v>
      </c>
      <c r="P542">
        <v>13.27830331270175</v>
      </c>
      <c r="Q542">
        <v>7.5908521236885811</v>
      </c>
      <c r="R542">
        <v>0</v>
      </c>
      <c r="S542">
        <v>7.5390270558239951</v>
      </c>
      <c r="T542">
        <v>0.9494949494949495</v>
      </c>
      <c r="U542">
        <v>0</v>
      </c>
      <c r="V542">
        <v>5.0505050505050504E-2</v>
      </c>
    </row>
    <row r="543" spans="1:22" x14ac:dyDescent="0.25">
      <c r="A543">
        <v>2019</v>
      </c>
      <c r="B543" t="s">
        <v>253</v>
      </c>
      <c r="C543">
        <v>37</v>
      </c>
      <c r="D543">
        <v>1982</v>
      </c>
      <c r="E543" t="s">
        <v>50</v>
      </c>
      <c r="F543">
        <v>0.1052400789300592</v>
      </c>
      <c r="G543">
        <v>4.8105029314002241E-2</v>
      </c>
      <c r="H543">
        <v>0.66574202496532597</v>
      </c>
      <c r="I543">
        <v>0.61857779726668127</v>
      </c>
      <c r="J543" t="s">
        <v>184</v>
      </c>
      <c r="K543">
        <v>15.280153885495141</v>
      </c>
      <c r="L543">
        <v>17.907669399905853</v>
      </c>
      <c r="M543">
        <v>6.1484682959176471</v>
      </c>
      <c r="N543">
        <v>3.6109179126442243</v>
      </c>
      <c r="O543" t="s">
        <v>260</v>
      </c>
      <c r="P543">
        <v>17.907669399905853</v>
      </c>
      <c r="Q543">
        <v>7.5704432520573741</v>
      </c>
      <c r="R543">
        <v>0</v>
      </c>
      <c r="S543">
        <v>7.5496091651545321</v>
      </c>
      <c r="T543">
        <v>0.97938144329896903</v>
      </c>
      <c r="U543">
        <v>0</v>
      </c>
      <c r="V543">
        <v>2.0618556701030927E-2</v>
      </c>
    </row>
    <row r="544" spans="1:22" x14ac:dyDescent="0.25">
      <c r="A544">
        <v>2017</v>
      </c>
      <c r="B544" t="s">
        <v>237</v>
      </c>
      <c r="C544">
        <v>104</v>
      </c>
      <c r="D544">
        <v>1913</v>
      </c>
      <c r="E544" t="s">
        <v>50</v>
      </c>
      <c r="F544">
        <v>-2.2212338091194588E-2</v>
      </c>
      <c r="G544">
        <v>-1.268668206312548E-2</v>
      </c>
      <c r="H544">
        <v>-9.5719625136856407E-3</v>
      </c>
      <c r="I544">
        <v>5.5601606620570683E-2</v>
      </c>
      <c r="J544" t="s">
        <v>47</v>
      </c>
      <c r="K544">
        <v>13.442529096779785</v>
      </c>
      <c r="L544">
        <v>13.160814563778581</v>
      </c>
      <c r="M544">
        <v>5.7589017738772803</v>
      </c>
      <c r="N544">
        <v>4.6443908991413725</v>
      </c>
      <c r="O544" t="s">
        <v>260</v>
      </c>
      <c r="P544">
        <v>13.160814563778581</v>
      </c>
      <c r="Q544">
        <v>7.5390270558239951</v>
      </c>
      <c r="R544">
        <v>0</v>
      </c>
      <c r="S544">
        <v>7.4265490723973047</v>
      </c>
      <c r="T544">
        <v>0.8936170212765957</v>
      </c>
      <c r="U544">
        <v>0</v>
      </c>
      <c r="V544">
        <v>0.10638297872340426</v>
      </c>
    </row>
    <row r="545" spans="1:22" x14ac:dyDescent="0.25">
      <c r="A545">
        <v>2018</v>
      </c>
      <c r="B545" t="s">
        <v>253</v>
      </c>
      <c r="C545">
        <v>36</v>
      </c>
      <c r="D545">
        <v>1982</v>
      </c>
      <c r="E545" t="s">
        <v>50</v>
      </c>
      <c r="F545">
        <v>0.12301557159134067</v>
      </c>
      <c r="G545">
        <v>5.5298516381267822E-2</v>
      </c>
      <c r="H545">
        <v>0.68988285410010652</v>
      </c>
      <c r="I545">
        <v>0.58712495252563612</v>
      </c>
      <c r="J545" t="s">
        <v>184</v>
      </c>
      <c r="K545">
        <v>15.362008670624501</v>
      </c>
      <c r="L545">
        <v>17.88578439751571</v>
      </c>
      <c r="M545">
        <v>6.0661080901037474</v>
      </c>
      <c r="N545">
        <v>3.5835189384561099</v>
      </c>
      <c r="O545" t="s">
        <v>260</v>
      </c>
      <c r="P545">
        <v>17.88578439751571</v>
      </c>
      <c r="Q545">
        <v>7.5229409180723703</v>
      </c>
      <c r="R545">
        <v>0</v>
      </c>
      <c r="S545">
        <v>7.5229409180723703</v>
      </c>
      <c r="T545">
        <v>1</v>
      </c>
      <c r="U545">
        <v>0</v>
      </c>
      <c r="V545">
        <v>0</v>
      </c>
    </row>
    <row r="546" spans="1:22" x14ac:dyDescent="0.25">
      <c r="A546">
        <v>2017</v>
      </c>
      <c r="B546" t="s">
        <v>253</v>
      </c>
      <c r="C546">
        <v>35</v>
      </c>
      <c r="D546">
        <v>1982</v>
      </c>
      <c r="E546" t="s">
        <v>50</v>
      </c>
      <c r="F546">
        <v>0.19508748597315156</v>
      </c>
      <c r="G546">
        <v>8.3089940346591618E-2</v>
      </c>
      <c r="H546">
        <v>0.77305665349143615</v>
      </c>
      <c r="I546">
        <v>0.5874651926353851</v>
      </c>
      <c r="J546" t="s">
        <v>184</v>
      </c>
      <c r="K546">
        <v>15.619198598057602</v>
      </c>
      <c r="L546">
        <v>17.849627294635887</v>
      </c>
      <c r="M546">
        <v>6.1114673395026786</v>
      </c>
      <c r="N546">
        <v>3.5553480614894135</v>
      </c>
      <c r="O546" t="s">
        <v>260</v>
      </c>
      <c r="P546">
        <v>17.849627294635887</v>
      </c>
      <c r="Q546">
        <v>7.4843686432861309</v>
      </c>
      <c r="R546">
        <v>0</v>
      </c>
      <c r="S546">
        <v>7.4843686432861309</v>
      </c>
      <c r="T546">
        <v>1</v>
      </c>
      <c r="U546">
        <v>0</v>
      </c>
      <c r="V546">
        <v>0</v>
      </c>
    </row>
    <row r="547" spans="1:22" x14ac:dyDescent="0.25">
      <c r="A547">
        <v>2021</v>
      </c>
      <c r="B547" t="s">
        <v>243</v>
      </c>
      <c r="C547">
        <v>31</v>
      </c>
      <c r="D547">
        <v>1990</v>
      </c>
      <c r="E547" t="s">
        <v>45</v>
      </c>
      <c r="F547">
        <v>0.2386540000980216</v>
      </c>
      <c r="G547">
        <v>0.20566961504482403</v>
      </c>
      <c r="H547">
        <v>0.45661483160115651</v>
      </c>
      <c r="I547">
        <v>5.9107023247455523E-2</v>
      </c>
      <c r="J547" t="s">
        <v>129</v>
      </c>
      <c r="K547">
        <v>11.759551140431642</v>
      </c>
      <c r="L547">
        <v>12.557120285853728</v>
      </c>
      <c r="M547">
        <v>3.6635616461296463</v>
      </c>
      <c r="N547">
        <v>3.4339872044851463</v>
      </c>
      <c r="O547" t="s">
        <v>261</v>
      </c>
      <c r="P547">
        <v>14.735988522849727</v>
      </c>
      <c r="Q547">
        <v>7.462588218741125</v>
      </c>
      <c r="R547">
        <v>5.4766727350721123</v>
      </c>
      <c r="S547">
        <v>7.2443346527211068</v>
      </c>
      <c r="T547">
        <v>0.80392156862745101</v>
      </c>
      <c r="U547">
        <v>0.13725490196078433</v>
      </c>
      <c r="V547">
        <v>5.8823529411764705E-2</v>
      </c>
    </row>
    <row r="548" spans="1:22" x14ac:dyDescent="0.25">
      <c r="A548">
        <v>2016</v>
      </c>
      <c r="B548" t="s">
        <v>253</v>
      </c>
      <c r="C548">
        <v>34</v>
      </c>
      <c r="D548">
        <v>1982</v>
      </c>
      <c r="E548" t="s">
        <v>50</v>
      </c>
      <c r="F548">
        <v>0.24114558472553699</v>
      </c>
      <c r="G548">
        <v>9.6175445944145135E-2</v>
      </c>
      <c r="H548">
        <v>0.78691588785046729</v>
      </c>
      <c r="I548">
        <v>0.79159904534606207</v>
      </c>
      <c r="J548" t="s">
        <v>184</v>
      </c>
      <c r="K548">
        <v>15.674928675666145</v>
      </c>
      <c r="L548">
        <v>17.776875956008034</v>
      </c>
      <c r="M548">
        <v>6.0822189103764464</v>
      </c>
      <c r="N548">
        <v>3.5263605246161616</v>
      </c>
      <c r="O548" t="s">
        <v>260</v>
      </c>
      <c r="P548">
        <v>17.776875956008034</v>
      </c>
      <c r="Q548">
        <v>7.4558766874918243</v>
      </c>
      <c r="R548">
        <v>0</v>
      </c>
      <c r="S548">
        <v>7.4558766874918243</v>
      </c>
      <c r="T548">
        <v>1</v>
      </c>
      <c r="U548">
        <v>0</v>
      </c>
      <c r="V548">
        <v>0</v>
      </c>
    </row>
    <row r="549" spans="1:22" x14ac:dyDescent="0.25">
      <c r="A549">
        <v>2022</v>
      </c>
      <c r="B549" t="s">
        <v>249</v>
      </c>
      <c r="C549">
        <v>14</v>
      </c>
      <c r="D549">
        <v>2008</v>
      </c>
      <c r="E549" t="s">
        <v>50</v>
      </c>
      <c r="F549">
        <v>0.18164889669716727</v>
      </c>
      <c r="G549">
        <v>0.1105521040663386</v>
      </c>
      <c r="H549">
        <v>9.0617313498626381E-2</v>
      </c>
      <c r="I549">
        <v>1.594982759275303E-2</v>
      </c>
      <c r="J549" t="s">
        <v>72</v>
      </c>
      <c r="K549">
        <v>13.965251242325806</v>
      </c>
      <c r="L549">
        <v>13.766409595502056</v>
      </c>
      <c r="M549">
        <v>5.5872486584002496</v>
      </c>
      <c r="N549">
        <v>2.6390573296152584</v>
      </c>
      <c r="O549" t="s">
        <v>259</v>
      </c>
      <c r="P549">
        <v>13.766409595502056</v>
      </c>
      <c r="Q549">
        <v>7.4500795698074986</v>
      </c>
      <c r="R549">
        <v>0</v>
      </c>
      <c r="S549">
        <v>7.3330230143864812</v>
      </c>
      <c r="T549">
        <v>0.88953488372093026</v>
      </c>
      <c r="U549">
        <v>0</v>
      </c>
      <c r="V549">
        <v>0.11046511627906977</v>
      </c>
    </row>
    <row r="550" spans="1:22" x14ac:dyDescent="0.25">
      <c r="A550">
        <v>2021</v>
      </c>
      <c r="B550" t="s">
        <v>249</v>
      </c>
      <c r="C550">
        <v>13</v>
      </c>
      <c r="D550">
        <v>2008</v>
      </c>
      <c r="E550" t="s">
        <v>50</v>
      </c>
      <c r="F550">
        <v>0.22913397906598887</v>
      </c>
      <c r="G550">
        <v>8.8030069829839158E-2</v>
      </c>
      <c r="H550">
        <v>9.7611150637278987E-2</v>
      </c>
      <c r="I550">
        <v>0.41724371177729896</v>
      </c>
      <c r="J550" t="s">
        <v>72</v>
      </c>
      <c r="K550">
        <v>13.419876466660947</v>
      </c>
      <c r="L550">
        <v>13.523189743163954</v>
      </c>
      <c r="M550">
        <v>4.8520302639196169</v>
      </c>
      <c r="N550">
        <v>2.5649493574615367</v>
      </c>
      <c r="O550" t="s">
        <v>259</v>
      </c>
      <c r="P550">
        <v>13.523189743163954</v>
      </c>
      <c r="Q550">
        <v>7.383989457978509</v>
      </c>
      <c r="R550">
        <v>0</v>
      </c>
      <c r="S550">
        <v>7.3264656138403224</v>
      </c>
      <c r="T550">
        <v>0.94409937888198758</v>
      </c>
      <c r="U550">
        <v>0</v>
      </c>
      <c r="V550">
        <v>5.5900621118012424E-2</v>
      </c>
    </row>
    <row r="551" spans="1:22" x14ac:dyDescent="0.25">
      <c r="A551">
        <v>2020</v>
      </c>
      <c r="B551" t="s">
        <v>215</v>
      </c>
      <c r="C551">
        <v>374</v>
      </c>
      <c r="D551">
        <v>1646</v>
      </c>
      <c r="E551" t="s">
        <v>50</v>
      </c>
      <c r="F551">
        <v>0.16118226335898403</v>
      </c>
      <c r="G551">
        <v>4.9109100821012677E-2</v>
      </c>
      <c r="H551">
        <v>3.9487040894349672E-2</v>
      </c>
      <c r="I551">
        <v>8.1902814400258303E-2</v>
      </c>
      <c r="J551" t="s">
        <v>47</v>
      </c>
      <c r="K551">
        <v>12.622860080168584</v>
      </c>
      <c r="L551">
        <v>12.404788249227147</v>
      </c>
      <c r="M551">
        <v>4.5432947822700038</v>
      </c>
      <c r="N551">
        <v>5.9242557974145322</v>
      </c>
      <c r="O551" t="s">
        <v>260</v>
      </c>
      <c r="P551">
        <v>12.404788249227147</v>
      </c>
      <c r="Q551">
        <v>7.383989457978509</v>
      </c>
      <c r="R551">
        <v>0</v>
      </c>
      <c r="S551">
        <v>7.3714892952142774</v>
      </c>
      <c r="T551">
        <v>0.98757763975155277</v>
      </c>
      <c r="U551">
        <v>0</v>
      </c>
      <c r="V551">
        <v>1.2422360248447204E-2</v>
      </c>
    </row>
    <row r="552" spans="1:22" x14ac:dyDescent="0.25">
      <c r="A552">
        <v>2020</v>
      </c>
      <c r="B552" t="s">
        <v>251</v>
      </c>
      <c r="C552">
        <v>20</v>
      </c>
      <c r="D552">
        <v>2000</v>
      </c>
      <c r="E552" t="s">
        <v>177</v>
      </c>
      <c r="F552">
        <v>-0.9504631391955336</v>
      </c>
      <c r="G552">
        <v>3.8854279593541062E-2</v>
      </c>
      <c r="H552">
        <v>3.22511478594531E-2</v>
      </c>
      <c r="I552">
        <v>-0.62224337013069408</v>
      </c>
      <c r="J552" t="s">
        <v>47</v>
      </c>
      <c r="K552">
        <v>14.658190916938585</v>
      </c>
      <c r="L552">
        <v>14.471926324493408</v>
      </c>
      <c r="M552">
        <v>6.1944053911046719</v>
      </c>
      <c r="N552">
        <v>2.9957322735539909</v>
      </c>
      <c r="O552" t="s">
        <v>260</v>
      </c>
      <c r="P552">
        <v>14.471926324493408</v>
      </c>
      <c r="Q552">
        <v>7.3588308983423536</v>
      </c>
      <c r="R552">
        <v>0</v>
      </c>
      <c r="S552">
        <v>7.1388669999455239</v>
      </c>
      <c r="T552">
        <v>0.80254777070063699</v>
      </c>
      <c r="U552">
        <v>0</v>
      </c>
      <c r="V552">
        <v>0.19745222929936307</v>
      </c>
    </row>
    <row r="553" spans="1:22" x14ac:dyDescent="0.25">
      <c r="A553">
        <v>2020</v>
      </c>
      <c r="B553" t="s">
        <v>200</v>
      </c>
      <c r="C553">
        <v>84</v>
      </c>
      <c r="D553">
        <v>1936</v>
      </c>
      <c r="E553" t="s">
        <v>50</v>
      </c>
      <c r="F553">
        <v>0.42321178120617109</v>
      </c>
      <c r="G553">
        <v>6.881021606521863E-2</v>
      </c>
      <c r="H553">
        <v>3.1646565285789199E-2</v>
      </c>
      <c r="I553">
        <v>0.45722300140252453</v>
      </c>
      <c r="J553" t="s">
        <v>47</v>
      </c>
      <c r="K553">
        <v>17.456774158136547</v>
      </c>
      <c r="L553">
        <v>16.680051555825916</v>
      </c>
      <c r="M553">
        <v>8.9888205017780702</v>
      </c>
      <c r="N553">
        <v>4.4308167988433134</v>
      </c>
      <c r="O553" t="s">
        <v>260</v>
      </c>
      <c r="P553">
        <v>16.680051555825916</v>
      </c>
      <c r="Q553">
        <v>7.2793188354146201</v>
      </c>
      <c r="R553">
        <v>0</v>
      </c>
      <c r="S553">
        <v>7.2442275156033498</v>
      </c>
      <c r="T553">
        <v>0.96551724137931039</v>
      </c>
      <c r="U553">
        <v>0</v>
      </c>
      <c r="V553">
        <v>3.4482758620689655E-2</v>
      </c>
    </row>
    <row r="554" spans="1:22" x14ac:dyDescent="0.25">
      <c r="A554">
        <v>2020</v>
      </c>
      <c r="B554" t="s">
        <v>207</v>
      </c>
      <c r="C554">
        <v>15</v>
      </c>
      <c r="D554">
        <v>2005</v>
      </c>
      <c r="E554" t="s">
        <v>45</v>
      </c>
      <c r="F554">
        <v>1.2497096399535423</v>
      </c>
      <c r="G554">
        <v>-0.21472147784936427</v>
      </c>
      <c r="H554">
        <v>-0.84156424581005596</v>
      </c>
      <c r="I554">
        <v>-3.8695868591338973</v>
      </c>
      <c r="J554" t="s">
        <v>72</v>
      </c>
      <c r="K554">
        <v>9.0994088112689013</v>
      </c>
      <c r="L554">
        <v>10.465329432318082</v>
      </c>
      <c r="M554">
        <v>3.970291913552122</v>
      </c>
      <c r="N554">
        <v>2.7080502011022101</v>
      </c>
      <c r="O554" t="s">
        <v>259</v>
      </c>
      <c r="P554">
        <v>12.609797657214992</v>
      </c>
      <c r="Q554">
        <v>7.2266057313963712</v>
      </c>
      <c r="R554">
        <v>0</v>
      </c>
      <c r="S554">
        <v>7.2266057313963712</v>
      </c>
      <c r="T554">
        <v>1</v>
      </c>
      <c r="U554">
        <v>0</v>
      </c>
      <c r="V554">
        <v>0</v>
      </c>
    </row>
    <row r="555" spans="1:22" x14ac:dyDescent="0.25">
      <c r="A555">
        <v>2019</v>
      </c>
      <c r="B555" t="s">
        <v>207</v>
      </c>
      <c r="C555">
        <v>14</v>
      </c>
      <c r="D555">
        <v>2005</v>
      </c>
      <c r="E555" t="s">
        <v>45</v>
      </c>
      <c r="F555">
        <v>0.42435641236628657</v>
      </c>
      <c r="G555">
        <v>-8.3410351201478744E-2</v>
      </c>
      <c r="H555">
        <v>-0.21145735707591379</v>
      </c>
      <c r="I555">
        <v>-4.5893969672034798</v>
      </c>
      <c r="J555" t="s">
        <v>72</v>
      </c>
      <c r="K555">
        <v>9.7451949735415351</v>
      </c>
      <c r="L555">
        <v>10.675445913520363</v>
      </c>
      <c r="M555">
        <v>3.9512437185814275</v>
      </c>
      <c r="N555">
        <v>2.6390573296152584</v>
      </c>
      <c r="O555" t="s">
        <v>259</v>
      </c>
      <c r="P555">
        <v>12.852195637667197</v>
      </c>
      <c r="Q555">
        <v>7.2121555207944583</v>
      </c>
      <c r="R555">
        <v>0</v>
      </c>
      <c r="S555">
        <v>7.2121555207944583</v>
      </c>
      <c r="T555">
        <v>1</v>
      </c>
      <c r="U555">
        <v>0</v>
      </c>
      <c r="V555">
        <v>0</v>
      </c>
    </row>
    <row r="556" spans="1:22" x14ac:dyDescent="0.25">
      <c r="A556">
        <v>2019</v>
      </c>
      <c r="B556" t="s">
        <v>249</v>
      </c>
      <c r="C556">
        <v>11</v>
      </c>
      <c r="D556">
        <v>2008</v>
      </c>
      <c r="E556" t="s">
        <v>50</v>
      </c>
      <c r="F556">
        <v>-9.8425505484499284E-2</v>
      </c>
      <c r="G556">
        <v>-3.6647521880290447E-2</v>
      </c>
      <c r="H556">
        <v>-3.2108620855849562E-2</v>
      </c>
      <c r="I556">
        <v>0.50653979050961528</v>
      </c>
      <c r="J556" t="s">
        <v>72</v>
      </c>
      <c r="K556">
        <v>13.138899892444279</v>
      </c>
      <c r="L556">
        <v>13.006678638782168</v>
      </c>
      <c r="M556">
        <v>4.5538768916005408</v>
      </c>
      <c r="N556">
        <v>2.3978952727983707</v>
      </c>
      <c r="O556" t="s">
        <v>259</v>
      </c>
      <c r="P556">
        <v>13.006678638782168</v>
      </c>
      <c r="Q556">
        <v>7.2078598714324755</v>
      </c>
      <c r="R556">
        <v>0</v>
      </c>
      <c r="S556">
        <v>7.1308988302963465</v>
      </c>
      <c r="T556">
        <v>0.92592592592592593</v>
      </c>
      <c r="U556">
        <v>0</v>
      </c>
      <c r="V556">
        <v>7.407407407407407E-2</v>
      </c>
    </row>
    <row r="557" spans="1:22" x14ac:dyDescent="0.25">
      <c r="A557">
        <v>2020</v>
      </c>
      <c r="B557" t="s">
        <v>243</v>
      </c>
      <c r="C557">
        <v>30</v>
      </c>
      <c r="D557">
        <v>1990</v>
      </c>
      <c r="E557" t="s">
        <v>45</v>
      </c>
      <c r="F557">
        <v>0.22016824016669667</v>
      </c>
      <c r="G557">
        <v>0.19283770143119794</v>
      </c>
      <c r="H557">
        <v>0.45792892379800748</v>
      </c>
      <c r="I557">
        <v>4.9365883775371079E-2</v>
      </c>
      <c r="J557" t="s">
        <v>129</v>
      </c>
      <c r="K557">
        <v>11.445171111916876</v>
      </c>
      <c r="L557">
        <v>12.3100361858722</v>
      </c>
      <c r="M557">
        <v>3.4339872044851463</v>
      </c>
      <c r="N557">
        <v>3.4011973816621555</v>
      </c>
      <c r="O557" t="s">
        <v>261</v>
      </c>
      <c r="P557">
        <v>14.454504410769109</v>
      </c>
      <c r="Q557">
        <v>7.1806960300922933</v>
      </c>
      <c r="R557">
        <v>0</v>
      </c>
      <c r="S557">
        <v>7.1040034093040383</v>
      </c>
      <c r="T557">
        <v>0.9261744966442953</v>
      </c>
      <c r="U557">
        <v>0</v>
      </c>
      <c r="V557">
        <v>7.3825503355704702E-2</v>
      </c>
    </row>
    <row r="558" spans="1:22" x14ac:dyDescent="0.25">
      <c r="A558">
        <v>2017</v>
      </c>
      <c r="B558" t="s">
        <v>249</v>
      </c>
      <c r="C558">
        <v>9</v>
      </c>
      <c r="D558">
        <v>2008</v>
      </c>
      <c r="E558" t="s">
        <v>50</v>
      </c>
      <c r="F558">
        <v>4.5121677205757597E-3</v>
      </c>
      <c r="G558">
        <v>2.5284969832769732E-3</v>
      </c>
      <c r="H558">
        <v>2.732156987963516E-3</v>
      </c>
      <c r="I558">
        <v>0.19680663251970634</v>
      </c>
      <c r="J558" t="s">
        <v>72</v>
      </c>
      <c r="K558">
        <v>12.794289773325401</v>
      </c>
      <c r="L558">
        <v>12.871756127585209</v>
      </c>
      <c r="M558">
        <v>4.6051701859880918</v>
      </c>
      <c r="N558">
        <v>2.1972245773362196</v>
      </c>
      <c r="O558" t="s">
        <v>259</v>
      </c>
      <c r="P558">
        <v>12.871756127585209</v>
      </c>
      <c r="Q558">
        <v>7.1777824161951971</v>
      </c>
      <c r="R558">
        <v>0</v>
      </c>
      <c r="S558">
        <v>7.0983756385907864</v>
      </c>
      <c r="T558">
        <v>0.92366412213740456</v>
      </c>
      <c r="U558">
        <v>0</v>
      </c>
      <c r="V558">
        <v>7.6335877862595422E-2</v>
      </c>
    </row>
    <row r="559" spans="1:22" x14ac:dyDescent="0.25">
      <c r="A559">
        <v>2018</v>
      </c>
      <c r="B559" t="s">
        <v>249</v>
      </c>
      <c r="C559">
        <v>10</v>
      </c>
      <c r="D559">
        <v>2008</v>
      </c>
      <c r="E559" t="s">
        <v>50</v>
      </c>
      <c r="F559">
        <v>0.13734976260242654</v>
      </c>
      <c r="G559">
        <v>5.8694183379118102E-2</v>
      </c>
      <c r="H559">
        <v>4.2968316142551442E-2</v>
      </c>
      <c r="I559">
        <v>0.33111162656391274</v>
      </c>
      <c r="J559" t="s">
        <v>72</v>
      </c>
      <c r="K559">
        <v>13.422860485402952</v>
      </c>
      <c r="L559">
        <v>13.110982864327944</v>
      </c>
      <c r="M559">
        <v>4.7791234931115296</v>
      </c>
      <c r="N559">
        <v>2.3025850929940459</v>
      </c>
      <c r="O559" t="s">
        <v>259</v>
      </c>
      <c r="P559">
        <v>13.110982864327944</v>
      </c>
      <c r="Q559">
        <v>7.1546153569136628</v>
      </c>
      <c r="R559">
        <v>0</v>
      </c>
      <c r="S559">
        <v>7.0983756385907864</v>
      </c>
      <c r="T559">
        <v>0.9453125</v>
      </c>
      <c r="U559">
        <v>0</v>
      </c>
      <c r="V559">
        <v>5.46875E-2</v>
      </c>
    </row>
    <row r="560" spans="1:22" x14ac:dyDescent="0.25">
      <c r="A560">
        <v>2021</v>
      </c>
      <c r="B560" t="s">
        <v>207</v>
      </c>
      <c r="C560">
        <v>16</v>
      </c>
      <c r="D560">
        <v>2005</v>
      </c>
      <c r="E560" t="s">
        <v>45</v>
      </c>
      <c r="F560">
        <v>-6.9712110397335228E-2</v>
      </c>
      <c r="G560">
        <v>7.916137573285062E-3</v>
      </c>
      <c r="H560">
        <v>2.3140104248933816E-2</v>
      </c>
      <c r="I560">
        <v>-5.9005472281703542</v>
      </c>
      <c r="J560" t="s">
        <v>72</v>
      </c>
      <c r="K560">
        <v>9.4463606611040714</v>
      </c>
      <c r="L560">
        <v>10.51902448126828</v>
      </c>
      <c r="M560">
        <v>3.9318256327243257</v>
      </c>
      <c r="N560">
        <v>2.7725887222397811</v>
      </c>
      <c r="O560" t="s">
        <v>259</v>
      </c>
      <c r="P560">
        <v>12.697892718264281</v>
      </c>
      <c r="Q560">
        <v>7.0042806292585809</v>
      </c>
      <c r="R560">
        <v>0</v>
      </c>
      <c r="S560">
        <v>7.0042806292585809</v>
      </c>
      <c r="T560">
        <v>1</v>
      </c>
      <c r="U560">
        <v>0</v>
      </c>
      <c r="V560">
        <v>0</v>
      </c>
    </row>
    <row r="561" spans="1:22" x14ac:dyDescent="0.25">
      <c r="A561">
        <v>2022</v>
      </c>
      <c r="B561" t="s">
        <v>207</v>
      </c>
      <c r="C561">
        <v>17</v>
      </c>
      <c r="D561">
        <v>2005</v>
      </c>
      <c r="E561" t="s">
        <v>45</v>
      </c>
      <c r="F561">
        <v>-0.8998655913978495</v>
      </c>
      <c r="G561">
        <v>7.849229145905387E-2</v>
      </c>
      <c r="H561">
        <v>0.14095478709405759</v>
      </c>
      <c r="I561">
        <v>-7.227486559139785</v>
      </c>
      <c r="J561" t="s">
        <v>72</v>
      </c>
      <c r="K561">
        <v>9.8521416251845402</v>
      </c>
      <c r="L561">
        <v>10.437580383240466</v>
      </c>
      <c r="M561">
        <v>4.1271343850450917</v>
      </c>
      <c r="N561">
        <v>2.8332133440562162</v>
      </c>
      <c r="O561" t="s">
        <v>259</v>
      </c>
      <c r="P561">
        <v>12.73078158492417</v>
      </c>
      <c r="Q561">
        <v>6.9910525923684181</v>
      </c>
      <c r="R561">
        <v>0</v>
      </c>
      <c r="S561">
        <v>6.9910525923684181</v>
      </c>
      <c r="T561">
        <v>1</v>
      </c>
      <c r="U561">
        <v>0</v>
      </c>
      <c r="V561">
        <v>0</v>
      </c>
    </row>
    <row r="562" spans="1:22" x14ac:dyDescent="0.25">
      <c r="A562">
        <v>2017</v>
      </c>
      <c r="B562" t="s">
        <v>198</v>
      </c>
      <c r="C562">
        <v>51</v>
      </c>
      <c r="D562">
        <v>1966</v>
      </c>
      <c r="E562" t="s">
        <v>50</v>
      </c>
      <c r="F562">
        <v>1.9373879029464261E-2</v>
      </c>
      <c r="G562">
        <v>3.7947453341939793E-3</v>
      </c>
      <c r="H562">
        <v>4.1869236819909207E-2</v>
      </c>
      <c r="I562">
        <v>2.1926074048737278E-6</v>
      </c>
      <c r="J562" t="s">
        <v>47</v>
      </c>
      <c r="K562">
        <v>12.259793491029814</v>
      </c>
      <c r="L562">
        <v>14.660727540540469</v>
      </c>
      <c r="M562">
        <v>3.6375861597263857</v>
      </c>
      <c r="N562">
        <v>3.9318256327243257</v>
      </c>
      <c r="O562" t="s">
        <v>260</v>
      </c>
      <c r="P562">
        <v>14.660727540540469</v>
      </c>
      <c r="Q562">
        <v>6.9754139274559517</v>
      </c>
      <c r="R562">
        <v>4.3820266346738812</v>
      </c>
      <c r="S562">
        <v>6.8977049431286357</v>
      </c>
      <c r="T562">
        <v>0.92523364485981308</v>
      </c>
      <c r="U562">
        <v>7.476635514018691E-2</v>
      </c>
      <c r="V562">
        <v>0</v>
      </c>
    </row>
    <row r="563" spans="1:22" x14ac:dyDescent="0.25">
      <c r="A563">
        <v>2016</v>
      </c>
      <c r="B563" t="s">
        <v>49</v>
      </c>
      <c r="C563">
        <v>21</v>
      </c>
      <c r="D563">
        <v>1995</v>
      </c>
      <c r="E563" t="s">
        <v>50</v>
      </c>
      <c r="F563">
        <v>9.9605522682445755E-2</v>
      </c>
      <c r="G563">
        <v>6.2230437461491067E-2</v>
      </c>
      <c r="H563">
        <v>5.1139240506329113E-2</v>
      </c>
      <c r="I563">
        <v>0.10946745562130178</v>
      </c>
      <c r="J563" t="s">
        <v>47</v>
      </c>
      <c r="K563">
        <v>14.496078956317358</v>
      </c>
      <c r="L563">
        <v>14.299786846496728</v>
      </c>
      <c r="M563">
        <v>6.0354814325247563</v>
      </c>
      <c r="N563">
        <v>3.044522437723423</v>
      </c>
      <c r="O563" t="s">
        <v>260</v>
      </c>
      <c r="P563">
        <v>14.299786846496728</v>
      </c>
      <c r="Q563">
        <v>6.7684932116486296</v>
      </c>
      <c r="R563">
        <v>0</v>
      </c>
      <c r="S563">
        <v>6.6720329454610674</v>
      </c>
      <c r="T563">
        <v>0.90804597701149425</v>
      </c>
      <c r="U563">
        <v>0</v>
      </c>
      <c r="V563">
        <v>9.1954022988505746E-2</v>
      </c>
    </row>
    <row r="564" spans="1:22" x14ac:dyDescent="0.25">
      <c r="A564">
        <v>2016</v>
      </c>
      <c r="B564" t="s">
        <v>74</v>
      </c>
      <c r="C564">
        <v>23</v>
      </c>
      <c r="D564">
        <v>1993</v>
      </c>
      <c r="E564" t="s">
        <v>50</v>
      </c>
      <c r="F564">
        <v>0.45471440900102894</v>
      </c>
      <c r="G564">
        <v>4.8625558624048937E-2</v>
      </c>
      <c r="H564">
        <v>7.0758797673452362E-2</v>
      </c>
      <c r="I564">
        <v>4.6322715166763455</v>
      </c>
      <c r="J564" t="s">
        <v>47</v>
      </c>
      <c r="K564">
        <v>17.071703516095884</v>
      </c>
      <c r="L564">
        <v>17.446831103345005</v>
      </c>
      <c r="M564">
        <v>8.6649233034405722</v>
      </c>
      <c r="N564">
        <v>3.1354942159291497</v>
      </c>
      <c r="O564" t="s">
        <v>260</v>
      </c>
      <c r="P564">
        <v>17.446831103345005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05A27-A19E-4113-9AFA-9FC3FA2619C7}"/>
</file>

<file path=customXml/itemProps2.xml><?xml version="1.0" encoding="utf-8"?>
<ds:datastoreItem xmlns:ds="http://schemas.openxmlformats.org/officeDocument/2006/customXml" ds:itemID="{A4087285-C0E8-460C-A687-767CBD04B6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Return t - CEO t - NO</vt:lpstr>
      <vt:lpstr>Return t - CEO t-1 - 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Kragseth</dc:creator>
  <cp:lastModifiedBy>Celine Kragseth</cp:lastModifiedBy>
  <dcterms:created xsi:type="dcterms:W3CDTF">2023-07-02T12:58:41Z</dcterms:created>
  <dcterms:modified xsi:type="dcterms:W3CDTF">2023-07-02T13:02:24Z</dcterms:modified>
</cp:coreProperties>
</file>