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edu-my.sharepoint.com/personal/s2014886_bi_no/Documents/Bacheloroppgave/Bruk denne/"/>
    </mc:Choice>
  </mc:AlternateContent>
  <xr:revisionPtr revIDLastSave="66" documentId="8_{571C4CB7-6364-674D-BF03-234AFDCBFA17}" xr6:coauthVersionLast="47" xr6:coauthVersionMax="47" xr10:uidLastSave="{7B0F338A-869D-1342-879E-EDB310ADC16D}"/>
  <bookViews>
    <workbookView xWindow="0" yWindow="500" windowWidth="28800" windowHeight="15920" xr2:uid="{79570CC7-409F-B840-A75E-E65BCEA4A120}"/>
  </bookViews>
  <sheets>
    <sheet name="Matrise" sheetId="8" r:id="rId1"/>
    <sheet name="Samlet" sheetId="15" r:id="rId2"/>
    <sheet name="Main" sheetId="3" r:id="rId3"/>
    <sheet name="By | Tett" sheetId="9" r:id="rId4"/>
    <sheet name="Fjellkommuner" sheetId="10" r:id="rId5"/>
    <sheet name="Kystkommuner" sheetId="11" r:id="rId6"/>
    <sheet name="Spredtbygd kommuner" sheetId="12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8" l="1"/>
  <c r="F43" i="8"/>
  <c r="F44" i="8"/>
  <c r="F45" i="8"/>
  <c r="F37" i="8"/>
  <c r="F38" i="8"/>
  <c r="F39" i="8"/>
  <c r="F40" i="8"/>
  <c r="F41" i="8"/>
  <c r="F36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9" i="8"/>
  <c r="F10" i="8"/>
  <c r="F11" i="8"/>
  <c r="F12" i="8"/>
  <c r="F8" i="8"/>
  <c r="H6" i="15" l="1"/>
  <c r="H5" i="15"/>
  <c r="H4" i="15"/>
  <c r="H3" i="15"/>
  <c r="C36" i="15"/>
  <c r="I6" i="15" s="1"/>
  <c r="F15" i="15"/>
  <c r="I4" i="15" s="1"/>
  <c r="C20" i="15"/>
  <c r="I5" i="15" s="1"/>
  <c r="C9" i="15"/>
  <c r="I3" i="15" s="1"/>
  <c r="C16" i="12"/>
  <c r="C15" i="11"/>
  <c r="C9" i="9"/>
  <c r="E12" i="8"/>
  <c r="E13" i="8"/>
  <c r="E16" i="8"/>
  <c r="E19" i="8"/>
  <c r="E20" i="8"/>
  <c r="E21" i="8"/>
  <c r="E24" i="8"/>
  <c r="E27" i="8"/>
  <c r="E28" i="8"/>
  <c r="E29" i="8"/>
  <c r="E32" i="8"/>
  <c r="E35" i="8"/>
  <c r="E36" i="8"/>
  <c r="E37" i="8"/>
  <c r="E44" i="8"/>
  <c r="E45" i="8"/>
  <c r="E8" i="8"/>
  <c r="C11" i="10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8" i="8"/>
  <c r="E9" i="3"/>
  <c r="F12" i="3"/>
  <c r="E10" i="8" s="1"/>
  <c r="F13" i="3"/>
  <c r="E11" i="8" s="1"/>
  <c r="F44" i="3"/>
  <c r="E42" i="8" s="1"/>
  <c r="F42" i="3"/>
  <c r="E40" i="8" s="1"/>
  <c r="F11" i="3"/>
  <c r="E9" i="8" s="1"/>
  <c r="F14" i="3"/>
  <c r="F15" i="3"/>
  <c r="F16" i="3"/>
  <c r="E14" i="8" s="1"/>
  <c r="F17" i="3"/>
  <c r="E15" i="8" s="1"/>
  <c r="F18" i="3"/>
  <c r="F19" i="3"/>
  <c r="E17" i="8" s="1"/>
  <c r="F20" i="3"/>
  <c r="E18" i="8" s="1"/>
  <c r="F21" i="3"/>
  <c r="F22" i="3"/>
  <c r="F23" i="3"/>
  <c r="F24" i="3"/>
  <c r="E22" i="8" s="1"/>
  <c r="F25" i="3"/>
  <c r="E23" i="8" s="1"/>
  <c r="F26" i="3"/>
  <c r="F27" i="3"/>
  <c r="E25" i="8" s="1"/>
  <c r="F28" i="3"/>
  <c r="E26" i="8" s="1"/>
  <c r="F29" i="3"/>
  <c r="F30" i="3"/>
  <c r="F31" i="3"/>
  <c r="F32" i="3"/>
  <c r="E30" i="8" s="1"/>
  <c r="F33" i="3"/>
  <c r="E31" i="8" s="1"/>
  <c r="F34" i="3"/>
  <c r="F35" i="3"/>
  <c r="E33" i="8" s="1"/>
  <c r="F36" i="3"/>
  <c r="E34" i="8" s="1"/>
  <c r="F37" i="3"/>
  <c r="F38" i="3"/>
  <c r="F39" i="3"/>
  <c r="F40" i="3"/>
  <c r="E38" i="8" s="1"/>
  <c r="F41" i="3"/>
  <c r="E39" i="8" s="1"/>
  <c r="F43" i="3"/>
  <c r="E41" i="8" s="1"/>
  <c r="F45" i="3"/>
  <c r="E43" i="8" s="1"/>
  <c r="F46" i="3"/>
  <c r="F47" i="3"/>
  <c r="F1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PX-Web Ekstern</author>
  </authors>
  <commentList>
    <comment ref="B8" authorId="0" shapeId="0" xr:uid="{90166EAE-4096-A84E-A78E-F84DB263AB73}">
      <text>
        <r>
          <rPr>
            <sz val="11"/>
            <color rgb="FF000000"/>
            <rFont val="Calibri"/>
            <family val="2"/>
          </rPr>
          <t xml:space="preserve">1.1.2020 ble kommunen 5030 Klæbu innlemmet i 5001 Trondheim.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PX-Web Ekstern</author>
  </authors>
  <commentList>
    <comment ref="A10" authorId="0" shapeId="0" xr:uid="{C33C6849-2953-744E-BA47-72BD0B634116}">
      <text>
        <r>
          <rPr>
            <sz val="11"/>
            <color rgb="FF000000"/>
            <rFont val="Calibri"/>
            <family val="2"/>
          </rPr>
          <t xml:space="preserve">1.1.2020 ble kommunen 5030 Klæbu innlemmet i 5001 Trondheim.
</t>
        </r>
      </text>
    </comment>
  </commentList>
</comments>
</file>

<file path=xl/sharedStrings.xml><?xml version="1.0" encoding="utf-8"?>
<sst xmlns="http://schemas.openxmlformats.org/spreadsheetml/2006/main" count="202" uniqueCount="70">
  <si>
    <t>Trøndelag</t>
  </si>
  <si>
    <t>Innbyggere per km² landareal</t>
  </si>
  <si>
    <t>Kystlinje per  km² Areal</t>
  </si>
  <si>
    <t>By/Urban/Tettsted</t>
  </si>
  <si>
    <t>Fjellkommune</t>
  </si>
  <si>
    <t>Kystkommune</t>
  </si>
  <si>
    <t>Spredtbygd/landlig</t>
  </si>
  <si>
    <t>5001 Trondheim</t>
  </si>
  <si>
    <t>5006 Steinkjer</t>
  </si>
  <si>
    <t>5007 Namsos</t>
  </si>
  <si>
    <t>5014 Frøya</t>
  </si>
  <si>
    <t>5020 Osen</t>
  </si>
  <si>
    <t>5021 Oppdal</t>
  </si>
  <si>
    <t>5022 Rennebu</t>
  </si>
  <si>
    <t>5025 Røros</t>
  </si>
  <si>
    <t>5026 Holtålen</t>
  </si>
  <si>
    <t>5027 Midtre Gauldal</t>
  </si>
  <si>
    <t>5028 Melhus</t>
  </si>
  <si>
    <t>5029 Skaun</t>
  </si>
  <si>
    <t>5031 Malvik</t>
  </si>
  <si>
    <t>5032 Selbu</t>
  </si>
  <si>
    <t>5033 Tydal</t>
  </si>
  <si>
    <t>5034 Meråker</t>
  </si>
  <si>
    <t>5035 Stjørdal</t>
  </si>
  <si>
    <t>5036 Frosta</t>
  </si>
  <si>
    <t>5037 Levanger</t>
  </si>
  <si>
    <t>5038 Verdal</t>
  </si>
  <si>
    <t>5041 Snåase - Snåsa</t>
  </si>
  <si>
    <t>5042 Lierne</t>
  </si>
  <si>
    <t>5043 Raarvihke - Røyrvik</t>
  </si>
  <si>
    <t>5044 Namsskogan</t>
  </si>
  <si>
    <t>5045 Grong</t>
  </si>
  <si>
    <t>5046 Høylandet</t>
  </si>
  <si>
    <t>5047 Overhalla</t>
  </si>
  <si>
    <t>5049 Flatanger</t>
  </si>
  <si>
    <t>5052 Leka</t>
  </si>
  <si>
    <t>5053 Inderøy</t>
  </si>
  <si>
    <t>5054 Indre Fosen</t>
  </si>
  <si>
    <t>5055 Heim</t>
  </si>
  <si>
    <t>5056 Hitra</t>
  </si>
  <si>
    <t>5057 Ørland</t>
  </si>
  <si>
    <t>5058 Åfjord</t>
  </si>
  <si>
    <t>5059 Orkland</t>
  </si>
  <si>
    <t>5060 Nærøysund</t>
  </si>
  <si>
    <t>5061 Rindal</t>
  </si>
  <si>
    <t>By/Tett/Urban kommune</t>
  </si>
  <si>
    <t>Kystkommuner</t>
  </si>
  <si>
    <t>Innbyggere</t>
  </si>
  <si>
    <t>Totalt</t>
  </si>
  <si>
    <t>Fjellkommuner</t>
  </si>
  <si>
    <t>Spredtbygd kommuner</t>
  </si>
  <si>
    <t>Grenser Kysten, se kart</t>
  </si>
  <si>
    <t>Fjellområder fra artikkel</t>
  </si>
  <si>
    <t>Befolkning per 1.1. (personer)</t>
  </si>
  <si>
    <t>Landareal (km²)</t>
  </si>
  <si>
    <t>Kystlinje km (land og øyer)</t>
  </si>
  <si>
    <t>Kystlinje/Areal</t>
  </si>
  <si>
    <t>2022</t>
  </si>
  <si>
    <t>50 Trøndelag - Trööndelage</t>
  </si>
  <si>
    <t>Kilde: Befolkning og areal</t>
  </si>
  <si>
    <t>https://www.ssb.no/statbank/table/11342/</t>
  </si>
  <si>
    <t>Kilde: Kystlinje</t>
  </si>
  <si>
    <t>Indre Fosen</t>
  </si>
  <si>
    <t>chrome-extension://efaidnbmnnnibpcajpcglclefindmkaj/https://www.indrefosen.kommune.no/_f/p1/if0154aae-3d94-44b2-8520-02b6cd288863/vedtatt-planprogram-arealdel-med-innspill-1.pdf</t>
  </si>
  <si>
    <t>SSB</t>
  </si>
  <si>
    <t>https://www.ssb.no/statbank/table/01405/</t>
  </si>
  <si>
    <t>Nærøysund</t>
  </si>
  <si>
    <t>https://www.naroysund.kommune.no/turistinformasjon/</t>
  </si>
  <si>
    <t>Orkland</t>
  </si>
  <si>
    <t>sammenslåing av Orkdal, Meldal, Agdenes og en del av Snillfjord kommune (Krokstadøra).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</si>
</sst>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Calibri"/>
      <family val="2"/>
      <scheme val="minor"/>
    </font>
    <font>
      <sz val="12"/>
      <color theme="1"/>
      <name val="Helvetica"/>
      <family val="2"/>
    </font>
    <font>
      <b/>
      <sz val="12"/>
      <color theme="1"/>
      <name val="Helvetica"/>
      <family val="2"/>
    </font>
    <font>
      <u/>
      <sz val="12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Helvetica"/>
      <family val="2"/>
    </font>
    <font>
      <b/>
      <sz val="11"/>
      <color rgb="FF000000"/>
      <name val="Helvetica"/>
      <family val="2"/>
    </font>
    <font>
      <sz val="11"/>
      <color rgb="FF000000"/>
      <name val="Helvetica"/>
      <family val="2"/>
    </font>
    <font>
      <u/>
      <sz val="12"/>
      <color theme="10"/>
      <name val="Helvetica"/>
      <family val="2"/>
    </font>
    <font>
      <sz val="12"/>
      <name val="Helvetica"/>
      <family val="2"/>
    </font>
    <font>
      <u/>
      <sz val="11"/>
      <color theme="10"/>
      <name val="Helvetica"/>
      <family val="2"/>
    </font>
    <font>
      <sz val="11"/>
      <name val="Helvetica"/>
      <family val="2"/>
    </font>
    <font>
      <sz val="10"/>
      <color rgb="FF000000"/>
      <name val="Helvetica"/>
      <family val="2"/>
    </font>
    <font>
      <sz val="12"/>
      <color rgb="FF000000"/>
      <name val="Helvetica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1" fontId="1" fillId="0" borderId="0" xfId="0" applyNumberFormat="1" applyFont="1"/>
    <xf numFmtId="0" fontId="2" fillId="0" borderId="0" xfId="0" applyFont="1"/>
    <xf numFmtId="9" fontId="1" fillId="0" borderId="0" xfId="0" applyNumberFormat="1" applyFont="1"/>
    <xf numFmtId="1" fontId="0" fillId="0" borderId="0" xfId="0" applyNumberFormat="1"/>
    <xf numFmtId="0" fontId="5" fillId="0" borderId="0" xfId="0" applyFont="1"/>
    <xf numFmtId="0" fontId="6" fillId="2" borderId="0" xfId="0" applyFont="1" applyFill="1"/>
    <xf numFmtId="0" fontId="6" fillId="3" borderId="0" xfId="0" applyFont="1" applyFill="1"/>
    <xf numFmtId="0" fontId="6" fillId="0" borderId="0" xfId="0" applyFont="1"/>
    <xf numFmtId="0" fontId="6" fillId="0" borderId="0" xfId="0" applyFont="1" applyAlignment="1">
      <alignment horizontal="left"/>
    </xf>
    <xf numFmtId="3" fontId="7" fillId="0" borderId="0" xfId="0" applyNumberFormat="1" applyFont="1"/>
    <xf numFmtId="0" fontId="7" fillId="0" borderId="0" xfId="0" applyFont="1"/>
    <xf numFmtId="2" fontId="1" fillId="0" borderId="0" xfId="0" applyNumberFormat="1" applyFont="1"/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/>
    <xf numFmtId="0" fontId="11" fillId="0" borderId="0" xfId="1" applyFont="1" applyFill="1"/>
    <xf numFmtId="0" fontId="12" fillId="0" borderId="0" xfId="0" applyFont="1"/>
    <xf numFmtId="1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5" borderId="0" xfId="0" applyFont="1" applyFill="1"/>
    <xf numFmtId="0" fontId="2" fillId="5" borderId="0" xfId="0" applyFont="1" applyFill="1"/>
    <xf numFmtId="0" fontId="2" fillId="5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0" borderId="1" xfId="0" applyFont="1" applyBorder="1"/>
    <xf numFmtId="1" fontId="1" fillId="0" borderId="2" xfId="0" applyNumberFormat="1" applyFont="1" applyBorder="1"/>
    <xf numFmtId="0" fontId="1" fillId="0" borderId="2" xfId="0" applyFont="1" applyBorder="1"/>
    <xf numFmtId="1" fontId="1" fillId="0" borderId="3" xfId="0" applyNumberFormat="1" applyFont="1" applyBorder="1"/>
    <xf numFmtId="0" fontId="0" fillId="0" borderId="2" xfId="0" applyBorder="1"/>
    <xf numFmtId="0" fontId="0" fillId="0" borderId="1" xfId="0" applyBorder="1"/>
    <xf numFmtId="0" fontId="0" fillId="0" borderId="3" xfId="0" applyBorder="1"/>
    <xf numFmtId="0" fontId="1" fillId="0" borderId="3" xfId="0" applyFont="1" applyBorder="1"/>
    <xf numFmtId="0" fontId="13" fillId="0" borderId="0" xfId="0" applyFont="1"/>
  </cellXfs>
  <cellStyles count="2">
    <cellStyle name="Hyperlink" xfId="1" builtinId="8"/>
    <cellStyle name="Normal" xfId="0" builtinId="0"/>
  </cellStyles>
  <dxfs count="15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Befolkningsfordeling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F99-F846-BDDE-18A20432596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F99-F846-BDDE-18A20432596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F99-F846-BDDE-18A20432596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0F99-F846-BDDE-18A20432596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Samlet!$H$3:$H$6</c:f>
              <c:strCache>
                <c:ptCount val="4"/>
                <c:pt idx="0">
                  <c:v>By/Tett/Urban kommune</c:v>
                </c:pt>
                <c:pt idx="1">
                  <c:v>Kystkommuner</c:v>
                </c:pt>
                <c:pt idx="2">
                  <c:v>Fjellkommuner</c:v>
                </c:pt>
                <c:pt idx="3">
                  <c:v>Spredtbygd kommuner</c:v>
                </c:pt>
              </c:strCache>
            </c:strRef>
          </c:cat>
          <c:val>
            <c:numRef>
              <c:f>Samlet!$I$3:$I$6</c:f>
              <c:numCache>
                <c:formatCode>General</c:formatCode>
                <c:ptCount val="4"/>
                <c:pt idx="0">
                  <c:v>298695</c:v>
                </c:pt>
                <c:pt idx="1">
                  <c:v>75913</c:v>
                </c:pt>
                <c:pt idx="2" formatCode="0">
                  <c:v>21933</c:v>
                </c:pt>
                <c:pt idx="3">
                  <c:v>86579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F99-F846-BDDE-18A20432596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952500</xdr:colOff>
      <xdr:row>4</xdr:row>
      <xdr:rowOff>152400</xdr:rowOff>
    </xdr:from>
    <xdr:to>
      <xdr:col>14</xdr:col>
      <xdr:colOff>749300</xdr:colOff>
      <xdr:row>28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B5E951B-A012-8042-88AA-61A31901C1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421C6-7550-C741-9361-38B800A66BBC}">
  <dimension ref="B2:H45"/>
  <sheetViews>
    <sheetView showGridLines="0" tabSelected="1" workbookViewId="0">
      <selection activeCell="D4" sqref="D4"/>
    </sheetView>
  </sheetViews>
  <sheetFormatPr defaultColWidth="10.875" defaultRowHeight="15.95"/>
  <cols>
    <col min="1" max="1" width="10.875" style="1"/>
    <col min="2" max="2" width="25.5" style="1" bestFit="1" customWidth="1"/>
    <col min="3" max="7" width="17.875" style="1" customWidth="1"/>
    <col min="8" max="16384" width="10.875" style="1"/>
  </cols>
  <sheetData>
    <row r="2" spans="2:8">
      <c r="B2" s="3" t="s">
        <v>0</v>
      </c>
    </row>
    <row r="3" spans="2:8">
      <c r="B3" s="33" t="s">
        <v>1</v>
      </c>
      <c r="C3" s="1">
        <v>12</v>
      </c>
    </row>
    <row r="4" spans="2:8">
      <c r="B4" s="33" t="s">
        <v>2</v>
      </c>
      <c r="C4" s="1">
        <v>0.26</v>
      </c>
    </row>
    <row r="5" spans="2:8">
      <c r="B5" s="18"/>
    </row>
    <row r="7" spans="2:8">
      <c r="B7" s="21"/>
      <c r="C7" s="22" t="s">
        <v>3</v>
      </c>
      <c r="D7" s="23" t="s">
        <v>4</v>
      </c>
      <c r="E7" s="22" t="s">
        <v>5</v>
      </c>
      <c r="F7" s="22" t="s">
        <v>6</v>
      </c>
    </row>
    <row r="8" spans="2:8">
      <c r="B8" s="22" t="s">
        <v>7</v>
      </c>
      <c r="C8" s="19">
        <f>Main!C10</f>
        <v>424</v>
      </c>
      <c r="D8" s="19">
        <v>0</v>
      </c>
      <c r="E8" s="20">
        <f>Main!F10</f>
        <v>0.13038229376257546</v>
      </c>
      <c r="F8" s="19">
        <f>IF(E8&gt;=$C$4,100,IF(D8=1,100,Main!C10))</f>
        <v>424</v>
      </c>
    </row>
    <row r="9" spans="2:8">
      <c r="B9" s="22" t="s">
        <v>8</v>
      </c>
      <c r="C9" s="19">
        <f>Main!C11</f>
        <v>12</v>
      </c>
      <c r="D9" s="19">
        <v>0</v>
      </c>
      <c r="E9" s="20">
        <f>Main!F11</f>
        <v>4.4501806917914305E-2</v>
      </c>
      <c r="F9" s="19">
        <f>IF(E9&gt;=$C$4,100,IF(D9=1,100,Main!C11))</f>
        <v>12</v>
      </c>
    </row>
    <row r="10" spans="2:8">
      <c r="B10" s="22" t="s">
        <v>9</v>
      </c>
      <c r="C10" s="19">
        <f>Main!C12</f>
        <v>8</v>
      </c>
      <c r="D10" s="19">
        <v>0</v>
      </c>
      <c r="E10" s="20">
        <f>Main!F12</f>
        <v>0.24899899899899899</v>
      </c>
      <c r="F10" s="19">
        <f>IF(E10&gt;=$C$4,100,IF(D10=1,100,Main!C12))</f>
        <v>8</v>
      </c>
    </row>
    <row r="11" spans="2:8">
      <c r="B11" s="22" t="s">
        <v>10</v>
      </c>
      <c r="C11" s="19">
        <f>Main!C13</f>
        <v>23</v>
      </c>
      <c r="D11" s="19">
        <v>0</v>
      </c>
      <c r="E11" s="20">
        <f>Main!F13</f>
        <v>9.807391304347826</v>
      </c>
      <c r="F11" s="19">
        <f>IF(E11&gt;=$C$4,100,IF(D11=1,100,Main!C13))</f>
        <v>100</v>
      </c>
    </row>
    <row r="12" spans="2:8">
      <c r="B12" s="22" t="s">
        <v>11</v>
      </c>
      <c r="C12" s="19">
        <f>Main!C14</f>
        <v>2</v>
      </c>
      <c r="D12" s="19">
        <v>0</v>
      </c>
      <c r="E12" s="20">
        <f>Main!F14</f>
        <v>0.79378378378378378</v>
      </c>
      <c r="F12" s="19">
        <f>IF(E12&gt;=$C$4,100,IF(D12=1,100,Main!C14))</f>
        <v>100</v>
      </c>
      <c r="H12" s="13"/>
    </row>
    <row r="13" spans="2:8">
      <c r="B13" s="22" t="s">
        <v>12</v>
      </c>
      <c r="C13" s="19">
        <f>Main!C15</f>
        <v>3</v>
      </c>
      <c r="D13" s="24">
        <v>1</v>
      </c>
      <c r="E13" s="20">
        <f>Main!F15</f>
        <v>0</v>
      </c>
      <c r="F13" s="19">
        <f>IF(E13&gt;=$C$4,100,IF(D13=1,100,Main!C15))</f>
        <v>100</v>
      </c>
    </row>
    <row r="14" spans="2:8">
      <c r="B14" s="22" t="s">
        <v>13</v>
      </c>
      <c r="C14" s="19">
        <f>Main!C16</f>
        <v>3</v>
      </c>
      <c r="D14" s="24">
        <v>1</v>
      </c>
      <c r="E14" s="20">
        <f>Main!F16</f>
        <v>0</v>
      </c>
      <c r="F14" s="19">
        <f>IF(E14&gt;=$C$4,100,IF(D14=1,100,Main!C16))</f>
        <v>100</v>
      </c>
    </row>
    <row r="15" spans="2:8">
      <c r="B15" s="22" t="s">
        <v>14</v>
      </c>
      <c r="C15" s="19">
        <f>Main!C17</f>
        <v>3</v>
      </c>
      <c r="D15" s="24">
        <v>1</v>
      </c>
      <c r="E15" s="20">
        <f>Main!F17</f>
        <v>0</v>
      </c>
      <c r="F15" s="19">
        <f>IF(E15&gt;=$C$4,100,IF(D15=1,100,Main!C17))</f>
        <v>100</v>
      </c>
    </row>
    <row r="16" spans="2:8">
      <c r="B16" s="22" t="s">
        <v>15</v>
      </c>
      <c r="C16" s="19">
        <f>Main!C18</f>
        <v>2</v>
      </c>
      <c r="D16" s="24">
        <v>1</v>
      </c>
      <c r="E16" s="20">
        <f>Main!F18</f>
        <v>0</v>
      </c>
      <c r="F16" s="19">
        <f>IF(E16&gt;=$C$4,100,IF(D16=1,100,Main!C18))</f>
        <v>100</v>
      </c>
    </row>
    <row r="17" spans="2:6">
      <c r="B17" s="22" t="s">
        <v>16</v>
      </c>
      <c r="C17" s="19">
        <f>Main!C19</f>
        <v>3</v>
      </c>
      <c r="D17" s="19">
        <v>0</v>
      </c>
      <c r="E17" s="20">
        <f>Main!F19</f>
        <v>0</v>
      </c>
      <c r="F17" s="19">
        <f>IF(E17&gt;=$C$4,100,IF(D17=1,100,Main!C19))</f>
        <v>3</v>
      </c>
    </row>
    <row r="18" spans="2:6">
      <c r="B18" s="22" t="s">
        <v>17</v>
      </c>
      <c r="C18" s="19">
        <f>Main!C20</f>
        <v>26</v>
      </c>
      <c r="D18" s="19">
        <v>0</v>
      </c>
      <c r="E18" s="20">
        <f>Main!F20</f>
        <v>3.9816232771822356E-3</v>
      </c>
      <c r="F18" s="19">
        <f>IF(E18&gt;=$C$4,100,IF(D18=1,100,Main!C20))</f>
        <v>26</v>
      </c>
    </row>
    <row r="19" spans="2:6">
      <c r="B19" s="22" t="s">
        <v>18</v>
      </c>
      <c r="C19" s="19">
        <f>Main!C21</f>
        <v>39</v>
      </c>
      <c r="D19" s="19">
        <v>0</v>
      </c>
      <c r="E19" s="20">
        <f>Main!F21</f>
        <v>0.10093896713615023</v>
      </c>
      <c r="F19" s="19">
        <f>IF(E19&gt;=$C$4,100,IF(D19=1,100,Main!C21))</f>
        <v>39</v>
      </c>
    </row>
    <row r="20" spans="2:6">
      <c r="B20" s="22" t="s">
        <v>19</v>
      </c>
      <c r="C20" s="19">
        <f>Main!C22</f>
        <v>89</v>
      </c>
      <c r="D20" s="19">
        <v>0</v>
      </c>
      <c r="E20" s="20">
        <f>Main!F22</f>
        <v>0.15185185185185185</v>
      </c>
      <c r="F20" s="19">
        <f>IF(E20&gt;=$C$4,100,IF(D20=1,100,Main!C22))</f>
        <v>89</v>
      </c>
    </row>
    <row r="21" spans="2:6">
      <c r="B21" s="22" t="s">
        <v>20</v>
      </c>
      <c r="C21" s="19">
        <f>Main!C23</f>
        <v>4</v>
      </c>
      <c r="D21" s="19">
        <v>0</v>
      </c>
      <c r="E21" s="20">
        <f>Main!F23</f>
        <v>0</v>
      </c>
      <c r="F21" s="19">
        <f>IF(E21&gt;=$C$4,100,IF(D21=1,100,Main!C23))</f>
        <v>4</v>
      </c>
    </row>
    <row r="22" spans="2:6">
      <c r="B22" s="22" t="s">
        <v>21</v>
      </c>
      <c r="C22" s="19">
        <f>Main!C24</f>
        <v>1</v>
      </c>
      <c r="D22" s="24">
        <v>1</v>
      </c>
      <c r="E22" s="20">
        <f>Main!F24</f>
        <v>0</v>
      </c>
      <c r="F22" s="19">
        <f>IF(E22&gt;=$C$4,100,IF(D22=1,100,Main!C24))</f>
        <v>100</v>
      </c>
    </row>
    <row r="23" spans="2:6">
      <c r="B23" s="22" t="s">
        <v>22</v>
      </c>
      <c r="C23" s="19">
        <f>Main!C25</f>
        <v>2</v>
      </c>
      <c r="D23" s="24">
        <v>1</v>
      </c>
      <c r="E23" s="20">
        <f>Main!F25</f>
        <v>0</v>
      </c>
      <c r="F23" s="19">
        <f>IF(E23&gt;=$C$4,100,IF(D23=1,100,Main!C25))</f>
        <v>100</v>
      </c>
    </row>
    <row r="24" spans="2:6">
      <c r="B24" s="22" t="s">
        <v>23</v>
      </c>
      <c r="C24" s="19">
        <f>Main!C26</f>
        <v>27</v>
      </c>
      <c r="D24" s="19">
        <v>0</v>
      </c>
      <c r="E24" s="20">
        <f>Main!F26</f>
        <v>5.1916757940854326E-2</v>
      </c>
      <c r="F24" s="19">
        <f>IF(E24&gt;=$C$4,100,IF(D24=1,100,Main!C26))</f>
        <v>27</v>
      </c>
    </row>
    <row r="25" spans="2:6">
      <c r="B25" s="22" t="s">
        <v>24</v>
      </c>
      <c r="C25" s="19">
        <f>Main!C27</f>
        <v>35</v>
      </c>
      <c r="D25" s="19">
        <v>0</v>
      </c>
      <c r="E25" s="20">
        <f>Main!F27</f>
        <v>0.8783783783783784</v>
      </c>
      <c r="F25" s="19">
        <f>IF(E25&gt;=$C$4,100,IF(D25=1,100,Main!C27))</f>
        <v>100</v>
      </c>
    </row>
    <row r="26" spans="2:6">
      <c r="B26" s="22" t="s">
        <v>25</v>
      </c>
      <c r="C26" s="19">
        <f>Main!C28</f>
        <v>33</v>
      </c>
      <c r="D26" s="19">
        <v>0</v>
      </c>
      <c r="E26" s="20">
        <f>Main!F28</f>
        <v>0.26426229508196719</v>
      </c>
      <c r="F26" s="19">
        <f>IF(E26&gt;=$C$4,100,IF(D26=1,100,Main!C28))</f>
        <v>100</v>
      </c>
    </row>
    <row r="27" spans="2:6">
      <c r="B27" s="22" t="s">
        <v>26</v>
      </c>
      <c r="C27" s="19">
        <f>Main!C29</f>
        <v>10</v>
      </c>
      <c r="D27" s="19">
        <v>0</v>
      </c>
      <c r="E27" s="20">
        <f>Main!F29</f>
        <v>1.2406779661016949E-2</v>
      </c>
      <c r="F27" s="19">
        <f>IF(E27&gt;=$C$4,100,IF(D27=1,100,Main!C29))</f>
        <v>10</v>
      </c>
    </row>
    <row r="28" spans="2:6">
      <c r="B28" s="22" t="s">
        <v>27</v>
      </c>
      <c r="C28" s="19">
        <f>Main!C30</f>
        <v>1</v>
      </c>
      <c r="D28" s="19">
        <v>0</v>
      </c>
      <c r="E28" s="20">
        <f>Main!F30</f>
        <v>0</v>
      </c>
      <c r="F28" s="19">
        <f>IF(E28&gt;=$C$4,100,IF(D28=1,100,Main!C30))</f>
        <v>1</v>
      </c>
    </row>
    <row r="29" spans="2:6">
      <c r="B29" s="22" t="s">
        <v>28</v>
      </c>
      <c r="C29" s="19">
        <f>Main!C31</f>
        <v>0</v>
      </c>
      <c r="D29" s="24">
        <v>1</v>
      </c>
      <c r="E29" s="20">
        <f>Main!F31</f>
        <v>0</v>
      </c>
      <c r="F29" s="19">
        <f>IF(E29&gt;=$C$4,100,IF(D29=1,100,Main!C31))</f>
        <v>100</v>
      </c>
    </row>
    <row r="30" spans="2:6">
      <c r="B30" s="22" t="s">
        <v>29</v>
      </c>
      <c r="C30" s="19">
        <f>Main!C32</f>
        <v>0</v>
      </c>
      <c r="D30" s="24">
        <v>1</v>
      </c>
      <c r="E30" s="20">
        <f>Main!F32</f>
        <v>0</v>
      </c>
      <c r="F30" s="19">
        <f>IF(E30&gt;=$C$4,100,IF(D30=1,100,Main!C32))</f>
        <v>100</v>
      </c>
    </row>
    <row r="31" spans="2:6">
      <c r="B31" s="22" t="s">
        <v>30</v>
      </c>
      <c r="C31" s="19">
        <f>Main!C33</f>
        <v>1</v>
      </c>
      <c r="D31" s="19">
        <v>0</v>
      </c>
      <c r="E31" s="20">
        <f>Main!F33</f>
        <v>0</v>
      </c>
      <c r="F31" s="19">
        <f>IF(E31&gt;=$C$4,100,IF(D31=1,100,Main!C33))</f>
        <v>1</v>
      </c>
    </row>
    <row r="32" spans="2:6">
      <c r="B32" s="22" t="s">
        <v>31</v>
      </c>
      <c r="C32" s="19">
        <f>Main!C34</f>
        <v>2</v>
      </c>
      <c r="D32" s="19">
        <v>0</v>
      </c>
      <c r="E32" s="20">
        <f>Main!F34</f>
        <v>0</v>
      </c>
      <c r="F32" s="19">
        <f>IF(E32&gt;=$C$4,100,IF(D32=1,100,Main!C34))</f>
        <v>2</v>
      </c>
    </row>
    <row r="33" spans="2:6">
      <c r="B33" s="22" t="s">
        <v>32</v>
      </c>
      <c r="C33" s="19">
        <f>Main!C35</f>
        <v>2</v>
      </c>
      <c r="D33" s="19">
        <v>0</v>
      </c>
      <c r="E33" s="20">
        <f>Main!F35</f>
        <v>2.8449502133712661E-2</v>
      </c>
      <c r="F33" s="19">
        <f>IF(E33&gt;=$C$4,100,IF(D33=1,100,Main!C35))</f>
        <v>2</v>
      </c>
    </row>
    <row r="34" spans="2:6">
      <c r="B34" s="22" t="s">
        <v>33</v>
      </c>
      <c r="C34" s="19">
        <f>Main!C36</f>
        <v>6</v>
      </c>
      <c r="D34" s="19">
        <v>0</v>
      </c>
      <c r="E34" s="20">
        <f>Main!F36</f>
        <v>2.4673439767779388E-3</v>
      </c>
      <c r="F34" s="19">
        <f>IF(E34&gt;=$C$4,100,IF(D34=1,100,Main!C36))</f>
        <v>6</v>
      </c>
    </row>
    <row r="35" spans="2:6">
      <c r="B35" s="22" t="s">
        <v>34</v>
      </c>
      <c r="C35" s="19">
        <f>Main!C37</f>
        <v>3</v>
      </c>
      <c r="D35" s="19">
        <v>0</v>
      </c>
      <c r="E35" s="20">
        <f>Main!F37</f>
        <v>1.7870967741935484</v>
      </c>
      <c r="F35" s="19">
        <f>IF(E35&gt;=$C$4,100,IF(D35=1,100,Main!C37))</f>
        <v>100</v>
      </c>
    </row>
    <row r="36" spans="2:6">
      <c r="B36" s="22" t="s">
        <v>35</v>
      </c>
      <c r="C36" s="19">
        <f>Main!C38</f>
        <v>5</v>
      </c>
      <c r="D36" s="19">
        <v>0</v>
      </c>
      <c r="E36" s="20">
        <f>Main!F38</f>
        <v>4.0092592592592595</v>
      </c>
      <c r="F36" s="19">
        <f>IF(E36&gt;=$C$4,100,IF(D36=1,100,Main!C38))</f>
        <v>100</v>
      </c>
    </row>
    <row r="37" spans="2:6">
      <c r="B37" s="22" t="s">
        <v>36</v>
      </c>
      <c r="C37" s="19">
        <f>Main!C39</f>
        <v>19</v>
      </c>
      <c r="D37" s="19">
        <v>0</v>
      </c>
      <c r="E37" s="20">
        <f>Main!F39</f>
        <v>0.31481481481481483</v>
      </c>
      <c r="F37" s="19">
        <f>IF(E37&gt;=$C$4,100,IF(D37=1,100,Main!C39))</f>
        <v>100</v>
      </c>
    </row>
    <row r="38" spans="2:6">
      <c r="B38" s="22" t="s">
        <v>37</v>
      </c>
      <c r="C38" s="19">
        <f>Main!C40</f>
        <v>10</v>
      </c>
      <c r="D38" s="19">
        <v>0</v>
      </c>
      <c r="E38" s="20">
        <f>Main!F40</f>
        <v>0.18252427184466019</v>
      </c>
      <c r="F38" s="19">
        <f>IF(E38&gt;=$C$4,100,IF(D38=1,100,Main!C40))</f>
        <v>10</v>
      </c>
    </row>
    <row r="39" spans="2:6">
      <c r="B39" s="22" t="s">
        <v>38</v>
      </c>
      <c r="C39" s="19">
        <f>Main!C41</f>
        <v>6</v>
      </c>
      <c r="D39" s="19">
        <v>0</v>
      </c>
      <c r="E39" s="20">
        <f>Main!F41</f>
        <v>0</v>
      </c>
      <c r="F39" s="19">
        <f>IF(E39&gt;=$C$4,100,IF(D39=1,100,Main!C41))</f>
        <v>6</v>
      </c>
    </row>
    <row r="40" spans="2:6">
      <c r="B40" s="22" t="s">
        <v>39</v>
      </c>
      <c r="C40" s="19">
        <f>Main!C42</f>
        <v>7</v>
      </c>
      <c r="D40" s="19">
        <v>0</v>
      </c>
      <c r="E40" s="20">
        <f>Main!F42</f>
        <v>2.1179020979020979</v>
      </c>
      <c r="F40" s="19">
        <f>IF(E40&gt;=$C$4,100,IF(D40=1,100,Main!C42))</f>
        <v>100</v>
      </c>
    </row>
    <row r="41" spans="2:6">
      <c r="B41" s="22" t="s">
        <v>40</v>
      </c>
      <c r="C41" s="19">
        <f>Main!C43</f>
        <v>24</v>
      </c>
      <c r="D41" s="19">
        <v>0</v>
      </c>
      <c r="E41" s="20">
        <f>Main!F43</f>
        <v>0.42470862470862469</v>
      </c>
      <c r="F41" s="19">
        <f>IF(E41&gt;=$C$4,100,IF(D41=1,100,Main!C43))</f>
        <v>100</v>
      </c>
    </row>
    <row r="42" spans="2:6">
      <c r="B42" s="22" t="s">
        <v>41</v>
      </c>
      <c r="C42" s="19">
        <f>Main!C44</f>
        <v>3</v>
      </c>
      <c r="D42" s="19">
        <v>0</v>
      </c>
      <c r="E42" s="20">
        <f>Main!F44</f>
        <v>0.38025579536370901</v>
      </c>
      <c r="F42" s="19">
        <f>IF(E42&gt;=$C$4,100,IF(D42=1,100,Main!C44))</f>
        <v>100</v>
      </c>
    </row>
    <row r="43" spans="2:6">
      <c r="B43" s="22" t="s">
        <v>42</v>
      </c>
      <c r="C43" s="19">
        <f>Main!C45</f>
        <v>10</v>
      </c>
      <c r="D43" s="19">
        <v>0</v>
      </c>
      <c r="E43" s="20">
        <f>Main!F45</f>
        <v>0.23971397139713971</v>
      </c>
      <c r="F43" s="19">
        <f>IF(E43&gt;=$C$4,100,IF(D43=1,100,Main!C45))</f>
        <v>10</v>
      </c>
    </row>
    <row r="44" spans="2:6">
      <c r="B44" s="22" t="s">
        <v>43</v>
      </c>
      <c r="C44" s="19">
        <f>Main!C46</f>
        <v>8</v>
      </c>
      <c r="D44" s="19">
        <v>0</v>
      </c>
      <c r="E44" s="20">
        <f>Main!F46</f>
        <v>2.7993779160186625</v>
      </c>
      <c r="F44" s="19">
        <f>IF(E44&gt;=$C$4,100,IF(D44=1,100,Main!C46))</f>
        <v>100</v>
      </c>
    </row>
    <row r="45" spans="2:6">
      <c r="B45" s="22" t="s">
        <v>44</v>
      </c>
      <c r="C45" s="19">
        <f>Main!C47</f>
        <v>3</v>
      </c>
      <c r="D45" s="19">
        <v>0</v>
      </c>
      <c r="E45" s="20">
        <f>Main!F47</f>
        <v>0</v>
      </c>
      <c r="F45" s="19">
        <f>IF(E45&gt;=$C$4,100,IF(D45=1,100,Main!C47))</f>
        <v>3</v>
      </c>
    </row>
  </sheetData>
  <conditionalFormatting sqref="C8:C45">
    <cfRule type="iconSet" priority="26">
      <iconSet iconSet="3Symbols" showValue="0">
        <cfvo type="percent" val="0"/>
        <cfvo type="formula" val="$C$3"/>
        <cfvo type="formula" val="$C$3" gte="0"/>
      </iconSet>
    </cfRule>
  </conditionalFormatting>
  <conditionalFormatting sqref="C8:C45">
    <cfRule type="cellIs" dxfId="14" priority="24" operator="lessThan">
      <formula>$C$3</formula>
    </cfRule>
    <cfRule type="cellIs" dxfId="13" priority="25" operator="greaterThanOrEqual">
      <formula>$C$3</formula>
    </cfRule>
  </conditionalFormatting>
  <conditionalFormatting sqref="D8:D12">
    <cfRule type="iconSet" priority="23">
      <iconSet iconSet="3Symbols" showValue="0">
        <cfvo type="percent" val="0"/>
        <cfvo type="formula" val="$C$3"/>
        <cfvo type="formula" val="$C$3" gte="0"/>
      </iconSet>
    </cfRule>
  </conditionalFormatting>
  <conditionalFormatting sqref="D8:D12">
    <cfRule type="cellIs" dxfId="12" priority="21" operator="lessThan">
      <formula>$C$3</formula>
    </cfRule>
    <cfRule type="cellIs" dxfId="11" priority="22" operator="greaterThanOrEqual">
      <formula>$C$3</formula>
    </cfRule>
  </conditionalFormatting>
  <conditionalFormatting sqref="D17:D21">
    <cfRule type="iconSet" priority="20">
      <iconSet iconSet="3Symbols" showValue="0">
        <cfvo type="percent" val="0"/>
        <cfvo type="formula" val="$C$3"/>
        <cfvo type="formula" val="$C$3" gte="0"/>
      </iconSet>
    </cfRule>
  </conditionalFormatting>
  <conditionalFormatting sqref="D17:D21">
    <cfRule type="cellIs" dxfId="10" priority="18" operator="lessThan">
      <formula>$C$3</formula>
    </cfRule>
    <cfRule type="cellIs" dxfId="9" priority="19" operator="greaterThanOrEqual">
      <formula>$C$3</formula>
    </cfRule>
  </conditionalFormatting>
  <conditionalFormatting sqref="D24:D28">
    <cfRule type="iconSet" priority="17">
      <iconSet iconSet="3Symbols" showValue="0">
        <cfvo type="percent" val="0"/>
        <cfvo type="formula" val="$C$3"/>
        <cfvo type="formula" val="$C$3" gte="0"/>
      </iconSet>
    </cfRule>
  </conditionalFormatting>
  <conditionalFormatting sqref="D24:D28">
    <cfRule type="cellIs" dxfId="8" priority="15" operator="lessThan">
      <formula>$C$3</formula>
    </cfRule>
    <cfRule type="cellIs" dxfId="7" priority="16" operator="greaterThanOrEqual">
      <formula>$C$3</formula>
    </cfRule>
  </conditionalFormatting>
  <conditionalFormatting sqref="D31:D45">
    <cfRule type="iconSet" priority="14">
      <iconSet iconSet="3Symbols" showValue="0">
        <cfvo type="percent" val="0"/>
        <cfvo type="formula" val="$C$3"/>
        <cfvo type="formula" val="$C$3" gte="0"/>
      </iconSet>
    </cfRule>
  </conditionalFormatting>
  <conditionalFormatting sqref="D31:D45">
    <cfRule type="cellIs" dxfId="6" priority="12" operator="lessThan">
      <formula>$C$3</formula>
    </cfRule>
    <cfRule type="cellIs" dxfId="5" priority="13" operator="greaterThanOrEqual">
      <formula>$C$3</formula>
    </cfRule>
  </conditionalFormatting>
  <conditionalFormatting sqref="D8">
    <cfRule type="iconSet" priority="11">
      <iconSet>
        <cfvo type="percent" val="0"/>
        <cfvo type="num" val="1" gte="0"/>
        <cfvo type="num" val="1"/>
      </iconSet>
    </cfRule>
  </conditionalFormatting>
  <conditionalFormatting sqref="D8:D45">
    <cfRule type="iconSet" priority="10">
      <iconSet iconSet="3Symbols" showValue="0">
        <cfvo type="percent" val="0"/>
        <cfvo type="num" val="1" gte="0"/>
        <cfvo type="num" val="1"/>
      </iconSet>
    </cfRule>
  </conditionalFormatting>
  <conditionalFormatting sqref="E8:E45">
    <cfRule type="iconSet" priority="6">
      <iconSet iconSet="3Symbols" showValue="0">
        <cfvo type="percent" val="0"/>
        <cfvo type="formula" val="$C$4" gte="0"/>
        <cfvo type="formula" val="$C$4"/>
      </iconSet>
    </cfRule>
    <cfRule type="cellIs" dxfId="4" priority="7" operator="lessThan">
      <formula>$C$4</formula>
    </cfRule>
    <cfRule type="cellIs" dxfId="3" priority="8" operator="greaterThanOrEqual">
      <formula>$C$4</formula>
    </cfRule>
    <cfRule type="iconSet" priority="9">
      <iconSet iconSet="3Symbols">
        <cfvo type="percent" val="0"/>
        <cfvo type="formula" val="$C$4"/>
        <cfvo type="formula" val="&quot;$C$4&quot;" gte="0"/>
      </iconSet>
    </cfRule>
  </conditionalFormatting>
  <conditionalFormatting sqref="F8:F45">
    <cfRule type="cellIs" dxfId="2" priority="1" operator="greaterThan">
      <formula>$C$3</formula>
    </cfRule>
    <cfRule type="cellIs" dxfId="1" priority="3" operator="equal">
      <formula>$C$3</formula>
    </cfRule>
    <cfRule type="cellIs" dxfId="0" priority="4" operator="lessThan">
      <formula>$C$3</formula>
    </cfRule>
  </conditionalFormatting>
  <pageMargins left="0.7" right="0.7" top="0.75" bottom="0.75" header="0.3" footer="0.3"/>
  <drawing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AC921C8A-D088-B84C-BA86-B88893E1AD81}">
            <x14:iconSet showValue="0" custom="1">
              <x14:cfvo type="percent">
                <xm:f>0</xm:f>
              </x14:cfvo>
              <x14:cfvo type="formula">
                <xm:f>$C$3</xm:f>
              </x14:cfvo>
              <x14:cfvo type="formula" gte="0">
                <xm:f>$C$3</xm:f>
              </x14:cfvo>
              <x14:cfIcon iconSet="3Symbols" iconId="2"/>
              <x14:cfIcon iconSet="3Symbols" iconId="1"/>
              <x14:cfIcon iconSet="3Symbols" iconId="0"/>
            </x14:iconSet>
          </x14:cfRule>
          <xm:sqref>F8:F45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998BB-16EC-8448-90A8-5313A897C93E}">
  <dimension ref="B2:I36"/>
  <sheetViews>
    <sheetView topLeftCell="A21" workbookViewId="0">
      <selection activeCell="O2" sqref="O2"/>
    </sheetView>
  </sheetViews>
  <sheetFormatPr defaultColWidth="11" defaultRowHeight="15.95"/>
  <sheetData>
    <row r="2" spans="2:9">
      <c r="B2" s="3" t="s">
        <v>45</v>
      </c>
      <c r="E2" s="1" t="s">
        <v>46</v>
      </c>
      <c r="F2" s="1" t="s">
        <v>47</v>
      </c>
    </row>
    <row r="3" spans="2:9">
      <c r="B3" t="s">
        <v>7</v>
      </c>
      <c r="C3" s="29">
        <v>210496</v>
      </c>
      <c r="E3" s="1" t="s">
        <v>10</v>
      </c>
      <c r="F3" s="27">
        <v>5265</v>
      </c>
      <c r="H3" t="str">
        <f>B2</f>
        <v>By/Tett/Urban kommune</v>
      </c>
      <c r="I3">
        <f>C9</f>
        <v>298695</v>
      </c>
    </row>
    <row r="4" spans="2:9">
      <c r="B4" t="s">
        <v>8</v>
      </c>
      <c r="C4" s="29">
        <v>24004</v>
      </c>
      <c r="E4" s="1" t="s">
        <v>11</v>
      </c>
      <c r="F4" s="27">
        <v>904</v>
      </c>
      <c r="H4" t="str">
        <f>E2</f>
        <v>Kystkommuner</v>
      </c>
      <c r="I4">
        <f>F15</f>
        <v>75913</v>
      </c>
    </row>
    <row r="5" spans="2:9">
      <c r="B5" t="s">
        <v>17</v>
      </c>
      <c r="C5" s="29">
        <v>17123</v>
      </c>
      <c r="E5" s="1" t="s">
        <v>34</v>
      </c>
      <c r="F5" s="27">
        <v>1101</v>
      </c>
      <c r="H5" t="str">
        <f>B11</f>
        <v>Fjellkommuner</v>
      </c>
      <c r="I5" s="5">
        <f>C20</f>
        <v>21933</v>
      </c>
    </row>
    <row r="6" spans="2:9">
      <c r="B6" t="s">
        <v>18</v>
      </c>
      <c r="C6" s="29">
        <v>8360</v>
      </c>
      <c r="E6" s="1" t="s">
        <v>35</v>
      </c>
      <c r="F6" s="27">
        <v>570</v>
      </c>
      <c r="H6" t="str">
        <f>B22</f>
        <v>Spredtbygd kommuner</v>
      </c>
      <c r="I6">
        <f>C36</f>
        <v>86579</v>
      </c>
    </row>
    <row r="7" spans="2:9">
      <c r="B7" t="s">
        <v>19</v>
      </c>
      <c r="C7" s="29">
        <v>14425</v>
      </c>
      <c r="E7" s="1" t="s">
        <v>37</v>
      </c>
      <c r="F7" s="27">
        <v>9899</v>
      </c>
    </row>
    <row r="8" spans="2:9">
      <c r="B8" t="s">
        <v>23</v>
      </c>
      <c r="C8" s="29">
        <v>24287</v>
      </c>
      <c r="E8" s="1" t="s">
        <v>38</v>
      </c>
      <c r="F8" s="27">
        <v>5884</v>
      </c>
    </row>
    <row r="9" spans="2:9">
      <c r="B9" s="30" t="s">
        <v>48</v>
      </c>
      <c r="C9" s="31">
        <f>SUM(C3:C8)</f>
        <v>298695</v>
      </c>
      <c r="E9" s="1" t="s">
        <v>39</v>
      </c>
      <c r="F9" s="27">
        <v>5156</v>
      </c>
    </row>
    <row r="10" spans="2:9">
      <c r="E10" s="1" t="s">
        <v>40</v>
      </c>
      <c r="F10" s="27">
        <v>10371</v>
      </c>
    </row>
    <row r="11" spans="2:9">
      <c r="B11" s="3" t="s">
        <v>49</v>
      </c>
      <c r="C11" s="1"/>
      <c r="E11" s="1" t="s">
        <v>41</v>
      </c>
      <c r="F11" s="27">
        <v>4252</v>
      </c>
    </row>
    <row r="12" spans="2:9">
      <c r="B12" s="1" t="s">
        <v>12</v>
      </c>
      <c r="C12" s="26">
        <v>7066</v>
      </c>
      <c r="E12" s="1" t="s">
        <v>43</v>
      </c>
      <c r="F12" s="27">
        <v>9732</v>
      </c>
    </row>
    <row r="13" spans="2:9">
      <c r="B13" s="1" t="s">
        <v>13</v>
      </c>
      <c r="C13" s="26">
        <v>2443</v>
      </c>
      <c r="E13" s="1" t="s">
        <v>24</v>
      </c>
      <c r="F13" s="27">
        <v>2608</v>
      </c>
    </row>
    <row r="14" spans="2:9">
      <c r="B14" s="1" t="s">
        <v>14</v>
      </c>
      <c r="C14" s="26">
        <v>5572</v>
      </c>
      <c r="E14" s="1" t="s">
        <v>25</v>
      </c>
      <c r="F14" s="27">
        <v>20171</v>
      </c>
    </row>
    <row r="15" spans="2:9">
      <c r="B15" s="1" t="s">
        <v>15</v>
      </c>
      <c r="C15" s="26">
        <v>1953</v>
      </c>
      <c r="E15" s="25" t="s">
        <v>48</v>
      </c>
      <c r="F15" s="32">
        <f>SUM(F3:F14)</f>
        <v>75913</v>
      </c>
    </row>
    <row r="16" spans="2:9">
      <c r="B16" s="1" t="s">
        <v>21</v>
      </c>
      <c r="C16" s="26">
        <v>750</v>
      </c>
    </row>
    <row r="17" spans="2:3">
      <c r="B17" s="1" t="s">
        <v>22</v>
      </c>
      <c r="C17" s="26">
        <v>2399</v>
      </c>
    </row>
    <row r="18" spans="2:3">
      <c r="B18" s="1" t="s">
        <v>28</v>
      </c>
      <c r="C18" s="27">
        <v>1309</v>
      </c>
    </row>
    <row r="19" spans="2:3">
      <c r="B19" s="1" t="s">
        <v>29</v>
      </c>
      <c r="C19" s="27">
        <v>441</v>
      </c>
    </row>
    <row r="20" spans="2:3">
      <c r="B20" s="25" t="s">
        <v>48</v>
      </c>
      <c r="C20" s="28">
        <f>SUM(C12:C19)</f>
        <v>21933</v>
      </c>
    </row>
    <row r="22" spans="2:3">
      <c r="B22" s="3" t="s">
        <v>50</v>
      </c>
      <c r="C22" s="3" t="s">
        <v>47</v>
      </c>
    </row>
    <row r="23" spans="2:3">
      <c r="B23" s="1" t="s">
        <v>9</v>
      </c>
      <c r="C23" s="27">
        <v>15001</v>
      </c>
    </row>
    <row r="24" spans="2:3">
      <c r="B24" s="1" t="s">
        <v>16</v>
      </c>
      <c r="C24" s="27">
        <v>6120</v>
      </c>
    </row>
    <row r="25" spans="2:3">
      <c r="B25" s="1" t="s">
        <v>20</v>
      </c>
      <c r="C25" s="27">
        <v>4090</v>
      </c>
    </row>
    <row r="26" spans="2:3">
      <c r="B26" s="1" t="s">
        <v>26</v>
      </c>
      <c r="C26" s="27">
        <v>14955</v>
      </c>
    </row>
    <row r="27" spans="2:3">
      <c r="B27" s="1" t="s">
        <v>27</v>
      </c>
      <c r="C27" s="27">
        <v>2033</v>
      </c>
    </row>
    <row r="28" spans="2:3">
      <c r="B28" s="1" t="s">
        <v>30</v>
      </c>
      <c r="C28" s="27">
        <v>818</v>
      </c>
    </row>
    <row r="29" spans="2:3">
      <c r="B29" s="1" t="s">
        <v>31</v>
      </c>
      <c r="C29" s="27">
        <v>2287</v>
      </c>
    </row>
    <row r="30" spans="2:3">
      <c r="B30" s="1" t="s">
        <v>32</v>
      </c>
      <c r="C30" s="27">
        <v>1193</v>
      </c>
    </row>
    <row r="31" spans="2:3">
      <c r="B31" s="1" t="s">
        <v>33</v>
      </c>
      <c r="C31" s="27">
        <v>3817</v>
      </c>
    </row>
    <row r="32" spans="2:3">
      <c r="B32" s="1" t="s">
        <v>37</v>
      </c>
      <c r="C32" s="27">
        <v>9899</v>
      </c>
    </row>
    <row r="33" spans="2:3">
      <c r="B33" s="1" t="s">
        <v>38</v>
      </c>
      <c r="C33" s="27">
        <v>5884</v>
      </c>
    </row>
    <row r="34" spans="2:3">
      <c r="B34" s="1" t="s">
        <v>42</v>
      </c>
      <c r="C34" s="27">
        <v>18502</v>
      </c>
    </row>
    <row r="35" spans="2:3">
      <c r="B35" s="1" t="s">
        <v>44</v>
      </c>
      <c r="C35" s="27">
        <v>1980</v>
      </c>
    </row>
    <row r="36" spans="2:3">
      <c r="B36" s="25" t="s">
        <v>48</v>
      </c>
      <c r="C36" s="32">
        <f>SUM(C23:C35)</f>
        <v>86579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1CEEC-A441-A84F-BD3A-3CF1D091855C}">
  <dimension ref="A1:J64"/>
  <sheetViews>
    <sheetView showGridLines="0" topLeftCell="A3" workbookViewId="0">
      <selection activeCell="F22" sqref="F22"/>
    </sheetView>
  </sheetViews>
  <sheetFormatPr defaultColWidth="67.5" defaultRowHeight="15.95"/>
  <cols>
    <col min="1" max="1" width="27.625" style="1" customWidth="1"/>
    <col min="2" max="5" width="25.875" style="1" customWidth="1"/>
    <col min="6" max="9" width="12.875" style="1" customWidth="1"/>
    <col min="10" max="16384" width="67.5" style="1"/>
  </cols>
  <sheetData>
    <row r="1" spans="1:8" ht="18">
      <c r="A1" s="6"/>
    </row>
    <row r="2" spans="1:8">
      <c r="A2" s="7" t="s">
        <v>51</v>
      </c>
    </row>
    <row r="3" spans="1:8">
      <c r="A3" s="8" t="s">
        <v>52</v>
      </c>
    </row>
    <row r="7" spans="1:8">
      <c r="B7" s="9" t="s">
        <v>53</v>
      </c>
      <c r="C7" s="9" t="s">
        <v>1</v>
      </c>
      <c r="D7" s="9" t="s">
        <v>54</v>
      </c>
      <c r="E7" s="9" t="s">
        <v>55</v>
      </c>
      <c r="F7" s="9" t="s">
        <v>56</v>
      </c>
    </row>
    <row r="8" spans="1:8">
      <c r="B8" s="10" t="s">
        <v>57</v>
      </c>
      <c r="C8" s="10" t="s">
        <v>57</v>
      </c>
      <c r="D8" s="10">
        <v>2022</v>
      </c>
      <c r="E8" s="10">
        <v>2022</v>
      </c>
      <c r="F8" s="10">
        <v>2022</v>
      </c>
    </row>
    <row r="9" spans="1:8">
      <c r="A9" s="9" t="s">
        <v>58</v>
      </c>
      <c r="B9" s="11">
        <v>474131</v>
      </c>
      <c r="C9" s="12">
        <v>12</v>
      </c>
      <c r="E9" s="2">
        <f>SUM(E10:E46)</f>
        <v>11275.3</v>
      </c>
      <c r="H9" s="13"/>
    </row>
    <row r="10" spans="1:8">
      <c r="A10" s="9" t="s">
        <v>7</v>
      </c>
      <c r="B10" s="2">
        <v>210496</v>
      </c>
      <c r="C10" s="2">
        <v>424</v>
      </c>
      <c r="D10" s="2">
        <v>497</v>
      </c>
      <c r="E10" s="2">
        <v>64.8</v>
      </c>
      <c r="F10" s="13">
        <f>E10/D10</f>
        <v>0.13038229376257546</v>
      </c>
    </row>
    <row r="11" spans="1:8">
      <c r="A11" s="9" t="s">
        <v>8</v>
      </c>
      <c r="B11" s="2">
        <v>24004</v>
      </c>
      <c r="C11" s="2">
        <v>12</v>
      </c>
      <c r="D11" s="2">
        <v>1937</v>
      </c>
      <c r="E11" s="2">
        <v>86.2</v>
      </c>
      <c r="F11" s="13">
        <f>E11/D11</f>
        <v>4.4501806917914305E-2</v>
      </c>
    </row>
    <row r="12" spans="1:8">
      <c r="A12" s="7" t="s">
        <v>9</v>
      </c>
      <c r="B12" s="2">
        <v>15001</v>
      </c>
      <c r="C12" s="2">
        <v>8</v>
      </c>
      <c r="D12" s="2">
        <v>1998</v>
      </c>
      <c r="E12" s="2">
        <v>497.5</v>
      </c>
      <c r="F12" s="13">
        <f>E12/D12</f>
        <v>0.24899899899899899</v>
      </c>
    </row>
    <row r="13" spans="1:8">
      <c r="A13" s="7" t="s">
        <v>10</v>
      </c>
      <c r="B13" s="2">
        <v>5265</v>
      </c>
      <c r="C13" s="2">
        <v>23</v>
      </c>
      <c r="D13" s="2">
        <v>230</v>
      </c>
      <c r="E13" s="2">
        <v>2255.6999999999998</v>
      </c>
      <c r="F13" s="13">
        <f t="shared" ref="F13:F47" si="0">E13/D13</f>
        <v>9.807391304347826</v>
      </c>
    </row>
    <row r="14" spans="1:8">
      <c r="A14" s="7" t="s">
        <v>11</v>
      </c>
      <c r="B14" s="2">
        <v>904</v>
      </c>
      <c r="C14" s="2">
        <v>2</v>
      </c>
      <c r="D14" s="2">
        <v>370</v>
      </c>
      <c r="E14" s="2">
        <v>293.7</v>
      </c>
      <c r="F14" s="13">
        <f t="shared" si="0"/>
        <v>0.79378378378378378</v>
      </c>
    </row>
    <row r="15" spans="1:8">
      <c r="A15" s="8" t="s">
        <v>12</v>
      </c>
      <c r="B15" s="2">
        <v>7066</v>
      </c>
      <c r="C15" s="2">
        <v>3</v>
      </c>
      <c r="D15" s="2">
        <v>2201</v>
      </c>
      <c r="E15" s="2">
        <v>0</v>
      </c>
      <c r="F15" s="13">
        <f t="shared" si="0"/>
        <v>0</v>
      </c>
    </row>
    <row r="16" spans="1:8">
      <c r="A16" s="8" t="s">
        <v>13</v>
      </c>
      <c r="B16" s="2">
        <v>2443</v>
      </c>
      <c r="C16" s="2">
        <v>3</v>
      </c>
      <c r="D16" s="2">
        <v>924</v>
      </c>
      <c r="E16" s="2">
        <v>0</v>
      </c>
      <c r="F16" s="13">
        <f t="shared" si="0"/>
        <v>0</v>
      </c>
    </row>
    <row r="17" spans="1:6">
      <c r="A17" s="8" t="s">
        <v>14</v>
      </c>
      <c r="B17" s="2">
        <v>5572</v>
      </c>
      <c r="C17" s="2">
        <v>3</v>
      </c>
      <c r="D17" s="2">
        <v>1756</v>
      </c>
      <c r="E17" s="2">
        <v>0</v>
      </c>
      <c r="F17" s="13">
        <f t="shared" si="0"/>
        <v>0</v>
      </c>
    </row>
    <row r="18" spans="1:6">
      <c r="A18" s="8" t="s">
        <v>15</v>
      </c>
      <c r="B18" s="2">
        <v>1953</v>
      </c>
      <c r="C18" s="2">
        <v>2</v>
      </c>
      <c r="D18" s="2">
        <v>1170</v>
      </c>
      <c r="E18" s="2">
        <v>0</v>
      </c>
      <c r="F18" s="13">
        <f t="shared" si="0"/>
        <v>0</v>
      </c>
    </row>
    <row r="19" spans="1:6">
      <c r="A19" s="9" t="s">
        <v>16</v>
      </c>
      <c r="B19" s="2">
        <v>6120</v>
      </c>
      <c r="C19" s="2">
        <v>3</v>
      </c>
      <c r="D19" s="2">
        <v>1803</v>
      </c>
      <c r="E19" s="2">
        <v>0</v>
      </c>
      <c r="F19" s="13">
        <f t="shared" si="0"/>
        <v>0</v>
      </c>
    </row>
    <row r="20" spans="1:6">
      <c r="A20" s="9" t="s">
        <v>17</v>
      </c>
      <c r="B20" s="2">
        <v>17123</v>
      </c>
      <c r="C20" s="2">
        <v>26</v>
      </c>
      <c r="D20" s="2">
        <v>653</v>
      </c>
      <c r="E20" s="2">
        <v>2.6</v>
      </c>
      <c r="F20" s="13">
        <f t="shared" si="0"/>
        <v>3.9816232771822356E-3</v>
      </c>
    </row>
    <row r="21" spans="1:6">
      <c r="A21" s="9" t="s">
        <v>18</v>
      </c>
      <c r="B21" s="2">
        <v>8360</v>
      </c>
      <c r="C21" s="2">
        <v>39</v>
      </c>
      <c r="D21" s="2">
        <v>213</v>
      </c>
      <c r="E21" s="2">
        <v>21.5</v>
      </c>
      <c r="F21" s="13">
        <f t="shared" si="0"/>
        <v>0.10093896713615023</v>
      </c>
    </row>
    <row r="22" spans="1:6">
      <c r="A22" s="9" t="s">
        <v>19</v>
      </c>
      <c r="B22" s="2">
        <v>14425</v>
      </c>
      <c r="C22" s="2">
        <v>89</v>
      </c>
      <c r="D22" s="2">
        <v>162</v>
      </c>
      <c r="E22" s="2">
        <v>24.6</v>
      </c>
      <c r="F22" s="13">
        <f t="shared" si="0"/>
        <v>0.15185185185185185</v>
      </c>
    </row>
    <row r="23" spans="1:6">
      <c r="A23" s="9" t="s">
        <v>20</v>
      </c>
      <c r="B23" s="2">
        <v>4090</v>
      </c>
      <c r="C23" s="2">
        <v>4</v>
      </c>
      <c r="D23" s="2">
        <v>1140</v>
      </c>
      <c r="E23" s="2">
        <v>0</v>
      </c>
      <c r="F23" s="13">
        <f t="shared" si="0"/>
        <v>0</v>
      </c>
    </row>
    <row r="24" spans="1:6">
      <c r="A24" s="8" t="s">
        <v>21</v>
      </c>
      <c r="B24" s="2">
        <v>750</v>
      </c>
      <c r="C24" s="2">
        <v>1</v>
      </c>
      <c r="D24" s="2">
        <v>1217</v>
      </c>
      <c r="E24" s="2">
        <v>0</v>
      </c>
      <c r="F24" s="13">
        <f t="shared" si="0"/>
        <v>0</v>
      </c>
    </row>
    <row r="25" spans="1:6">
      <c r="A25" s="8" t="s">
        <v>22</v>
      </c>
      <c r="B25" s="2">
        <v>2399</v>
      </c>
      <c r="C25" s="2">
        <v>2</v>
      </c>
      <c r="D25" s="2">
        <v>1188</v>
      </c>
      <c r="E25" s="2">
        <v>0</v>
      </c>
      <c r="F25" s="13">
        <f t="shared" si="0"/>
        <v>0</v>
      </c>
    </row>
    <row r="26" spans="1:6">
      <c r="A26" s="9" t="s">
        <v>23</v>
      </c>
      <c r="B26" s="2">
        <v>24287</v>
      </c>
      <c r="C26" s="2">
        <v>27</v>
      </c>
      <c r="D26" s="2">
        <v>913</v>
      </c>
      <c r="E26" s="2">
        <v>47.4</v>
      </c>
      <c r="F26" s="13">
        <f t="shared" si="0"/>
        <v>5.1916757940854326E-2</v>
      </c>
    </row>
    <row r="27" spans="1:6">
      <c r="A27" s="9" t="s">
        <v>24</v>
      </c>
      <c r="B27" s="2">
        <v>2608</v>
      </c>
      <c r="C27" s="2">
        <v>35</v>
      </c>
      <c r="D27" s="2">
        <v>74</v>
      </c>
      <c r="E27" s="2">
        <v>65</v>
      </c>
      <c r="F27" s="13">
        <f t="shared" si="0"/>
        <v>0.8783783783783784</v>
      </c>
    </row>
    <row r="28" spans="1:6">
      <c r="A28" s="9" t="s">
        <v>25</v>
      </c>
      <c r="B28" s="2">
        <v>20171</v>
      </c>
      <c r="C28" s="2">
        <v>33</v>
      </c>
      <c r="D28" s="2">
        <v>610</v>
      </c>
      <c r="E28" s="2">
        <v>161.19999999999999</v>
      </c>
      <c r="F28" s="13">
        <f t="shared" si="0"/>
        <v>0.26426229508196719</v>
      </c>
    </row>
    <row r="29" spans="1:6">
      <c r="A29" s="9" t="s">
        <v>26</v>
      </c>
      <c r="B29" s="2">
        <v>14955</v>
      </c>
      <c r="C29" s="2">
        <v>10</v>
      </c>
      <c r="D29" s="2">
        <v>1475</v>
      </c>
      <c r="E29" s="2">
        <v>18.3</v>
      </c>
      <c r="F29" s="13">
        <f t="shared" si="0"/>
        <v>1.2406779661016949E-2</v>
      </c>
    </row>
    <row r="30" spans="1:6">
      <c r="A30" s="9" t="s">
        <v>27</v>
      </c>
      <c r="B30" s="2">
        <v>2033</v>
      </c>
      <c r="C30" s="2">
        <v>1</v>
      </c>
      <c r="D30" s="2">
        <v>2146</v>
      </c>
      <c r="E30" s="2">
        <v>0</v>
      </c>
      <c r="F30" s="13">
        <f t="shared" si="0"/>
        <v>0</v>
      </c>
    </row>
    <row r="31" spans="1:6">
      <c r="A31" s="8" t="s">
        <v>28</v>
      </c>
      <c r="B31" s="2">
        <v>1309</v>
      </c>
      <c r="C31" s="2">
        <v>0</v>
      </c>
      <c r="D31" s="2">
        <v>2630</v>
      </c>
      <c r="E31" s="2">
        <v>0</v>
      </c>
      <c r="F31" s="13">
        <f t="shared" si="0"/>
        <v>0</v>
      </c>
    </row>
    <row r="32" spans="1:6">
      <c r="A32" s="8" t="s">
        <v>29</v>
      </c>
      <c r="B32" s="2">
        <v>441</v>
      </c>
      <c r="C32" s="2">
        <v>0</v>
      </c>
      <c r="D32" s="2">
        <v>1330</v>
      </c>
      <c r="E32" s="2">
        <v>0</v>
      </c>
      <c r="F32" s="13">
        <f t="shared" si="0"/>
        <v>0</v>
      </c>
    </row>
    <row r="33" spans="1:10">
      <c r="A33" s="9" t="s">
        <v>30</v>
      </c>
      <c r="B33" s="2">
        <v>818</v>
      </c>
      <c r="C33" s="2">
        <v>1</v>
      </c>
      <c r="D33" s="2">
        <v>1353</v>
      </c>
      <c r="E33" s="2">
        <v>0</v>
      </c>
      <c r="F33" s="13">
        <f t="shared" si="0"/>
        <v>0</v>
      </c>
    </row>
    <row r="34" spans="1:10">
      <c r="A34" s="9" t="s">
        <v>31</v>
      </c>
      <c r="B34" s="2">
        <v>2287</v>
      </c>
      <c r="C34" s="2">
        <v>2</v>
      </c>
      <c r="D34" s="2">
        <v>1095</v>
      </c>
      <c r="E34" s="2">
        <v>0</v>
      </c>
      <c r="F34" s="13">
        <f t="shared" si="0"/>
        <v>0</v>
      </c>
    </row>
    <row r="35" spans="1:10">
      <c r="A35" s="9" t="s">
        <v>32</v>
      </c>
      <c r="B35" s="2">
        <v>1193</v>
      </c>
      <c r="C35" s="2">
        <v>2</v>
      </c>
      <c r="D35" s="2">
        <v>703</v>
      </c>
      <c r="E35" s="2">
        <v>20</v>
      </c>
      <c r="F35" s="13">
        <f t="shared" si="0"/>
        <v>2.8449502133712661E-2</v>
      </c>
    </row>
    <row r="36" spans="1:10">
      <c r="A36" s="9" t="s">
        <v>33</v>
      </c>
      <c r="B36" s="2">
        <v>3817</v>
      </c>
      <c r="C36" s="2">
        <v>6</v>
      </c>
      <c r="D36" s="2">
        <v>689</v>
      </c>
      <c r="E36" s="2">
        <v>1.7</v>
      </c>
      <c r="F36" s="13">
        <f t="shared" si="0"/>
        <v>2.4673439767779388E-3</v>
      </c>
    </row>
    <row r="37" spans="1:10">
      <c r="A37" s="7" t="s">
        <v>34</v>
      </c>
      <c r="B37" s="2">
        <v>1101</v>
      </c>
      <c r="C37" s="2">
        <v>3</v>
      </c>
      <c r="D37" s="2">
        <v>434</v>
      </c>
      <c r="E37" s="2">
        <v>775.6</v>
      </c>
      <c r="F37" s="13">
        <f t="shared" si="0"/>
        <v>1.7870967741935484</v>
      </c>
    </row>
    <row r="38" spans="1:10">
      <c r="A38" s="7" t="s">
        <v>35</v>
      </c>
      <c r="B38" s="2">
        <v>570</v>
      </c>
      <c r="C38" s="2">
        <v>5</v>
      </c>
      <c r="D38" s="2">
        <v>108</v>
      </c>
      <c r="E38" s="2">
        <v>433</v>
      </c>
      <c r="F38" s="13">
        <f t="shared" si="0"/>
        <v>4.0092592592592595</v>
      </c>
    </row>
    <row r="39" spans="1:10">
      <c r="A39" s="9" t="s">
        <v>36</v>
      </c>
      <c r="B39" s="2">
        <v>6794</v>
      </c>
      <c r="C39" s="2">
        <v>19</v>
      </c>
      <c r="D39" s="2">
        <v>351</v>
      </c>
      <c r="E39" s="2">
        <v>110.5</v>
      </c>
      <c r="F39" s="13">
        <f t="shared" si="0"/>
        <v>0.31481481481481483</v>
      </c>
    </row>
    <row r="40" spans="1:10">
      <c r="A40" s="7" t="s">
        <v>37</v>
      </c>
      <c r="B40" s="2">
        <v>9899</v>
      </c>
      <c r="C40" s="2">
        <v>10</v>
      </c>
      <c r="D40" s="2">
        <v>1030</v>
      </c>
      <c r="E40" s="2">
        <v>188</v>
      </c>
      <c r="F40" s="13">
        <f t="shared" si="0"/>
        <v>0.18252427184466019</v>
      </c>
    </row>
    <row r="41" spans="1:10">
      <c r="A41" s="7" t="s">
        <v>38</v>
      </c>
      <c r="B41" s="2">
        <v>5884</v>
      </c>
      <c r="C41" s="2">
        <v>6</v>
      </c>
      <c r="D41" s="2">
        <v>980</v>
      </c>
      <c r="E41" s="2">
        <v>0</v>
      </c>
      <c r="F41" s="13">
        <f t="shared" si="0"/>
        <v>0</v>
      </c>
    </row>
    <row r="42" spans="1:10">
      <c r="A42" s="7" t="s">
        <v>39</v>
      </c>
      <c r="B42" s="2">
        <v>5156</v>
      </c>
      <c r="C42" s="2">
        <v>7</v>
      </c>
      <c r="D42" s="2">
        <v>715</v>
      </c>
      <c r="E42" s="2">
        <v>1514.3</v>
      </c>
      <c r="F42" s="13">
        <f>E42/D42</f>
        <v>2.1179020979020979</v>
      </c>
    </row>
    <row r="43" spans="1:10">
      <c r="A43" s="7" t="s">
        <v>40</v>
      </c>
      <c r="B43" s="2">
        <v>10371</v>
      </c>
      <c r="C43" s="2">
        <v>24</v>
      </c>
      <c r="D43" s="2">
        <v>429</v>
      </c>
      <c r="E43" s="2">
        <v>182.2</v>
      </c>
      <c r="F43" s="13">
        <f t="shared" si="0"/>
        <v>0.42470862470862469</v>
      </c>
    </row>
    <row r="44" spans="1:10">
      <c r="A44" s="7" t="s">
        <v>41</v>
      </c>
      <c r="B44" s="2">
        <v>4252</v>
      </c>
      <c r="C44" s="2">
        <v>3</v>
      </c>
      <c r="D44" s="2">
        <v>1251</v>
      </c>
      <c r="E44" s="2">
        <v>475.7</v>
      </c>
      <c r="F44" s="13">
        <f t="shared" si="0"/>
        <v>0.38025579536370901</v>
      </c>
    </row>
    <row r="45" spans="1:10">
      <c r="A45" s="7" t="s">
        <v>42</v>
      </c>
      <c r="B45" s="2">
        <v>18502</v>
      </c>
      <c r="C45" s="2">
        <v>10</v>
      </c>
      <c r="D45" s="2">
        <v>1818</v>
      </c>
      <c r="E45" s="2">
        <v>435.8</v>
      </c>
      <c r="F45" s="13">
        <f t="shared" si="0"/>
        <v>0.23971397139713971</v>
      </c>
      <c r="J45" s="4"/>
    </row>
    <row r="46" spans="1:10">
      <c r="A46" s="7" t="s">
        <v>43</v>
      </c>
      <c r="B46" s="2">
        <v>9732</v>
      </c>
      <c r="C46" s="2">
        <v>8</v>
      </c>
      <c r="D46" s="2">
        <v>1286</v>
      </c>
      <c r="E46" s="2">
        <v>3600</v>
      </c>
      <c r="F46" s="13">
        <f t="shared" si="0"/>
        <v>2.7993779160186625</v>
      </c>
    </row>
    <row r="47" spans="1:10">
      <c r="A47" s="9" t="s">
        <v>44</v>
      </c>
      <c r="B47" s="2">
        <v>1980</v>
      </c>
      <c r="C47" s="2">
        <v>3</v>
      </c>
      <c r="D47" s="2">
        <v>612</v>
      </c>
      <c r="E47" s="2">
        <v>0</v>
      </c>
      <c r="F47" s="13">
        <f t="shared" si="0"/>
        <v>0</v>
      </c>
    </row>
    <row r="48" spans="1:10">
      <c r="E48" s="2"/>
    </row>
    <row r="52" spans="1:3" ht="18">
      <c r="A52" s="6" t="s">
        <v>59</v>
      </c>
      <c r="B52" s="1" t="s">
        <v>60</v>
      </c>
    </row>
    <row r="53" spans="1:3" ht="18">
      <c r="A53" s="6"/>
    </row>
    <row r="54" spans="1:3" ht="18">
      <c r="A54" s="6" t="s">
        <v>61</v>
      </c>
      <c r="B54" s="16"/>
    </row>
    <row r="55" spans="1:3">
      <c r="B55" s="12" t="s">
        <v>62</v>
      </c>
      <c r="C55" s="14" t="s">
        <v>63</v>
      </c>
    </row>
    <row r="56" spans="1:3">
      <c r="B56" s="12" t="s">
        <v>64</v>
      </c>
      <c r="C56" s="14" t="s">
        <v>65</v>
      </c>
    </row>
    <row r="57" spans="1:3">
      <c r="B57" s="12" t="s">
        <v>66</v>
      </c>
      <c r="C57" s="14" t="s">
        <v>67</v>
      </c>
    </row>
    <row r="58" spans="1:3">
      <c r="B58" s="17" t="s">
        <v>68</v>
      </c>
      <c r="C58" s="15" t="s">
        <v>69</v>
      </c>
    </row>
    <row r="59" spans="1:3">
      <c r="B59" s="16"/>
      <c r="C59" s="15"/>
    </row>
    <row r="60" spans="1:3">
      <c r="B60" s="16"/>
    </row>
    <row r="61" spans="1:3">
      <c r="B61" s="14"/>
    </row>
    <row r="62" spans="1:3">
      <c r="B62" s="14"/>
    </row>
    <row r="63" spans="1:3">
      <c r="B63" s="14"/>
    </row>
    <row r="64" spans="1:3">
      <c r="B64" s="14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CBB60-B72C-8346-84D8-44D2A1F45580}">
  <dimension ref="B2:C9"/>
  <sheetViews>
    <sheetView showGridLines="0" workbookViewId="0">
      <selection activeCell="B2" sqref="B2:C9"/>
    </sheetView>
  </sheetViews>
  <sheetFormatPr defaultColWidth="11" defaultRowHeight="15.95"/>
  <cols>
    <col min="2" max="2" width="24.625" bestFit="1" customWidth="1"/>
  </cols>
  <sheetData>
    <row r="2" spans="2:3">
      <c r="B2" s="3" t="s">
        <v>45</v>
      </c>
    </row>
    <row r="3" spans="2:3">
      <c r="B3" t="s">
        <v>7</v>
      </c>
      <c r="C3" s="29">
        <v>210496</v>
      </c>
    </row>
    <row r="4" spans="2:3">
      <c r="B4" t="s">
        <v>8</v>
      </c>
      <c r="C4" s="29">
        <v>24004</v>
      </c>
    </row>
    <row r="5" spans="2:3">
      <c r="B5" t="s">
        <v>17</v>
      </c>
      <c r="C5" s="29">
        <v>17123</v>
      </c>
    </row>
    <row r="6" spans="2:3">
      <c r="B6" t="s">
        <v>18</v>
      </c>
      <c r="C6" s="29">
        <v>8360</v>
      </c>
    </row>
    <row r="7" spans="2:3">
      <c r="B7" t="s">
        <v>19</v>
      </c>
      <c r="C7" s="29">
        <v>14425</v>
      </c>
    </row>
    <row r="8" spans="2:3">
      <c r="B8" t="s">
        <v>23</v>
      </c>
      <c r="C8" s="29">
        <v>24287</v>
      </c>
    </row>
    <row r="9" spans="2:3">
      <c r="B9" s="30" t="s">
        <v>48</v>
      </c>
      <c r="C9" s="31">
        <f>SUM(C3:C8)</f>
        <v>298695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ECAA8-49C0-2C4F-AD0B-3574CAE3EED1}">
  <dimension ref="B2:C11"/>
  <sheetViews>
    <sheetView showGridLines="0" workbookViewId="0">
      <selection activeCell="B2" sqref="B2:C11"/>
    </sheetView>
  </sheetViews>
  <sheetFormatPr defaultColWidth="10.875" defaultRowHeight="15.95"/>
  <cols>
    <col min="1" max="1" width="10.875" style="1"/>
    <col min="2" max="2" width="24" style="1" bestFit="1" customWidth="1"/>
    <col min="3" max="16384" width="10.875" style="1"/>
  </cols>
  <sheetData>
    <row r="2" spans="2:3">
      <c r="B2" s="3" t="s">
        <v>49</v>
      </c>
    </row>
    <row r="3" spans="2:3">
      <c r="B3" s="1" t="s">
        <v>12</v>
      </c>
      <c r="C3" s="26">
        <v>7066</v>
      </c>
    </row>
    <row r="4" spans="2:3">
      <c r="B4" s="1" t="s">
        <v>13</v>
      </c>
      <c r="C4" s="26">
        <v>2443</v>
      </c>
    </row>
    <row r="5" spans="2:3">
      <c r="B5" s="1" t="s">
        <v>14</v>
      </c>
      <c r="C5" s="26">
        <v>5572</v>
      </c>
    </row>
    <row r="6" spans="2:3">
      <c r="B6" s="1" t="s">
        <v>15</v>
      </c>
      <c r="C6" s="26">
        <v>1953</v>
      </c>
    </row>
    <row r="7" spans="2:3">
      <c r="B7" s="1" t="s">
        <v>21</v>
      </c>
      <c r="C7" s="26">
        <v>750</v>
      </c>
    </row>
    <row r="8" spans="2:3">
      <c r="B8" s="1" t="s">
        <v>22</v>
      </c>
      <c r="C8" s="26">
        <v>2399</v>
      </c>
    </row>
    <row r="9" spans="2:3">
      <c r="B9" s="1" t="s">
        <v>28</v>
      </c>
      <c r="C9" s="27">
        <v>1309</v>
      </c>
    </row>
    <row r="10" spans="2:3">
      <c r="B10" s="1" t="s">
        <v>29</v>
      </c>
      <c r="C10" s="27">
        <v>441</v>
      </c>
    </row>
    <row r="11" spans="2:3">
      <c r="B11" s="25" t="s">
        <v>48</v>
      </c>
      <c r="C11" s="28">
        <f>SUM(C3:C10)</f>
        <v>21933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32FED-8E31-404D-AB75-C6D411158B22}">
  <dimension ref="B2:C15"/>
  <sheetViews>
    <sheetView showGridLines="0" workbookViewId="0">
      <selection activeCell="B2" sqref="B2:C16"/>
    </sheetView>
  </sheetViews>
  <sheetFormatPr defaultColWidth="10.875" defaultRowHeight="15.95"/>
  <cols>
    <col min="1" max="1" width="10.875" style="1"/>
    <col min="2" max="2" width="17.375" style="1" bestFit="1" customWidth="1"/>
    <col min="3" max="16384" width="10.875" style="1"/>
  </cols>
  <sheetData>
    <row r="2" spans="2:3">
      <c r="B2" s="1" t="s">
        <v>46</v>
      </c>
      <c r="C2" s="1" t="s">
        <v>47</v>
      </c>
    </row>
    <row r="3" spans="2:3">
      <c r="B3" s="1" t="s">
        <v>10</v>
      </c>
      <c r="C3" s="27">
        <v>5265</v>
      </c>
    </row>
    <row r="4" spans="2:3">
      <c r="B4" s="1" t="s">
        <v>11</v>
      </c>
      <c r="C4" s="27">
        <v>904</v>
      </c>
    </row>
    <row r="5" spans="2:3">
      <c r="B5" s="1" t="s">
        <v>34</v>
      </c>
      <c r="C5" s="27">
        <v>1101</v>
      </c>
    </row>
    <row r="6" spans="2:3">
      <c r="B6" s="1" t="s">
        <v>35</v>
      </c>
      <c r="C6" s="27">
        <v>570</v>
      </c>
    </row>
    <row r="7" spans="2:3">
      <c r="B7" s="1" t="s">
        <v>37</v>
      </c>
      <c r="C7" s="27">
        <v>9899</v>
      </c>
    </row>
    <row r="8" spans="2:3">
      <c r="B8" s="1" t="s">
        <v>38</v>
      </c>
      <c r="C8" s="27">
        <v>5884</v>
      </c>
    </row>
    <row r="9" spans="2:3">
      <c r="B9" s="1" t="s">
        <v>39</v>
      </c>
      <c r="C9" s="27">
        <v>5156</v>
      </c>
    </row>
    <row r="10" spans="2:3">
      <c r="B10" s="1" t="s">
        <v>40</v>
      </c>
      <c r="C10" s="27">
        <v>10371</v>
      </c>
    </row>
    <row r="11" spans="2:3">
      <c r="B11" s="1" t="s">
        <v>41</v>
      </c>
      <c r="C11" s="27">
        <v>4252</v>
      </c>
    </row>
    <row r="12" spans="2:3">
      <c r="B12" s="1" t="s">
        <v>43</v>
      </c>
      <c r="C12" s="27">
        <v>9732</v>
      </c>
    </row>
    <row r="13" spans="2:3">
      <c r="B13" s="1" t="s">
        <v>24</v>
      </c>
      <c r="C13" s="27">
        <v>2608</v>
      </c>
    </row>
    <row r="14" spans="2:3">
      <c r="B14" s="1" t="s">
        <v>25</v>
      </c>
      <c r="C14" s="27">
        <v>20171</v>
      </c>
    </row>
    <row r="15" spans="2:3">
      <c r="B15" s="25" t="s">
        <v>48</v>
      </c>
      <c r="C15" s="32">
        <f>SUM(C3:C14)</f>
        <v>75913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8BED6-02C6-204D-B770-2B760C6ABED5}">
  <dimension ref="B2:C16"/>
  <sheetViews>
    <sheetView showGridLines="0" workbookViewId="0">
      <selection activeCell="C16" sqref="C16"/>
    </sheetView>
  </sheetViews>
  <sheetFormatPr defaultColWidth="10.875" defaultRowHeight="15.95"/>
  <cols>
    <col min="1" max="1" width="10.875" style="1"/>
    <col min="2" max="2" width="23.375" style="1" bestFit="1" customWidth="1"/>
    <col min="3" max="3" width="11.5" style="1" bestFit="1" customWidth="1"/>
    <col min="4" max="16384" width="10.875" style="1"/>
  </cols>
  <sheetData>
    <row r="2" spans="2:3">
      <c r="B2" s="3" t="s">
        <v>50</v>
      </c>
      <c r="C2" s="3" t="s">
        <v>47</v>
      </c>
    </row>
    <row r="3" spans="2:3">
      <c r="B3" s="1" t="s">
        <v>9</v>
      </c>
      <c r="C3" s="27">
        <v>15001</v>
      </c>
    </row>
    <row r="4" spans="2:3">
      <c r="B4" s="1" t="s">
        <v>16</v>
      </c>
      <c r="C4" s="27">
        <v>6120</v>
      </c>
    </row>
    <row r="5" spans="2:3">
      <c r="B5" s="1" t="s">
        <v>20</v>
      </c>
      <c r="C5" s="27">
        <v>4090</v>
      </c>
    </row>
    <row r="6" spans="2:3">
      <c r="B6" s="1" t="s">
        <v>26</v>
      </c>
      <c r="C6" s="27">
        <v>14955</v>
      </c>
    </row>
    <row r="7" spans="2:3">
      <c r="B7" s="1" t="s">
        <v>27</v>
      </c>
      <c r="C7" s="27">
        <v>2033</v>
      </c>
    </row>
    <row r="8" spans="2:3">
      <c r="B8" s="1" t="s">
        <v>30</v>
      </c>
      <c r="C8" s="27">
        <v>818</v>
      </c>
    </row>
    <row r="9" spans="2:3">
      <c r="B9" s="1" t="s">
        <v>31</v>
      </c>
      <c r="C9" s="27">
        <v>2287</v>
      </c>
    </row>
    <row r="10" spans="2:3">
      <c r="B10" s="1" t="s">
        <v>32</v>
      </c>
      <c r="C10" s="27">
        <v>1193</v>
      </c>
    </row>
    <row r="11" spans="2:3">
      <c r="B11" s="1" t="s">
        <v>33</v>
      </c>
      <c r="C11" s="27">
        <v>3817</v>
      </c>
    </row>
    <row r="12" spans="2:3">
      <c r="B12" s="1" t="s">
        <v>37</v>
      </c>
      <c r="C12" s="27">
        <v>9899</v>
      </c>
    </row>
    <row r="13" spans="2:3">
      <c r="B13" s="1" t="s">
        <v>38</v>
      </c>
      <c r="C13" s="27">
        <v>5884</v>
      </c>
    </row>
    <row r="14" spans="2:3">
      <c r="B14" s="1" t="s">
        <v>42</v>
      </c>
      <c r="C14" s="27">
        <v>18502</v>
      </c>
    </row>
    <row r="15" spans="2:3">
      <c r="B15" s="1" t="s">
        <v>44</v>
      </c>
      <c r="C15" s="27">
        <v>1980</v>
      </c>
    </row>
    <row r="16" spans="2:3">
      <c r="B16" s="25" t="s">
        <v>48</v>
      </c>
      <c r="C16" s="32">
        <f>SUM(C3:C15)</f>
        <v>86579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C63A7F62C51E45832604D654F4D5F9" ma:contentTypeVersion="15" ma:contentTypeDescription="Create a new document." ma:contentTypeScope="" ma:versionID="e5af1f2014c132db2c3686bad2ed6450">
  <xsd:schema xmlns:xsd="http://www.w3.org/2001/XMLSchema" xmlns:xs="http://www.w3.org/2001/XMLSchema" xmlns:p="http://schemas.microsoft.com/office/2006/metadata/properties" xmlns:ns2="dcc75867-4b81-416b-ba87-cf9041e81374" xmlns:ns3="8bcd404e-b814-4f6b-98b6-e29ae617f55a" targetNamespace="http://schemas.microsoft.com/office/2006/metadata/properties" ma:root="true" ma:fieldsID="c71c5fbc782802cf49b779a4856f93c3" ns2:_="" ns3:_="">
    <xsd:import namespace="dcc75867-4b81-416b-ba87-cf9041e81374"/>
    <xsd:import namespace="8bcd404e-b814-4f6b-98b6-e29ae617f5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c75867-4b81-416b-ba87-cf9041e813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55554886-c2b2-42e7-ae49-e712ab45e6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d404e-b814-4f6b-98b6-e29ae617f55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b5bb074-76dd-4778-af22-38e353ddfcd9}" ma:internalName="TaxCatchAll" ma:showField="CatchAllData" ma:web="8bcd404e-b814-4f6b-98b6-e29ae617f5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cc75867-4b81-416b-ba87-cf9041e81374">
      <Terms xmlns="http://schemas.microsoft.com/office/infopath/2007/PartnerControls"/>
    </lcf76f155ced4ddcb4097134ff3c332f>
    <TaxCatchAll xmlns="8bcd404e-b814-4f6b-98b6-e29ae617f55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3BEE2A-4A94-449F-AD5E-599E8838F6B3}"/>
</file>

<file path=customXml/itemProps2.xml><?xml version="1.0" encoding="utf-8"?>
<ds:datastoreItem xmlns:ds="http://schemas.openxmlformats.org/officeDocument/2006/customXml" ds:itemID="{AEB9A0BD-7F56-4342-A019-9542AA83292B}"/>
</file>

<file path=customXml/itemProps3.xml><?xml version="1.0" encoding="utf-8"?>
<ds:datastoreItem xmlns:ds="http://schemas.openxmlformats.org/officeDocument/2006/customXml" ds:itemID="{19F9E0E6-0C02-43DA-BC31-109D65326D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 Bakken</dc:creator>
  <cp:keywords/>
  <dc:description/>
  <cp:lastModifiedBy>Mikkelsen, Sissel Merete</cp:lastModifiedBy>
  <cp:revision/>
  <dcterms:created xsi:type="dcterms:W3CDTF">2023-03-04T11:31:44Z</dcterms:created>
  <dcterms:modified xsi:type="dcterms:W3CDTF">2023-10-05T06:21:35Z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0x01010053C63A7F62C51E45832604D654F4D5F9</vt:lpwstr>
  </property>
  <property fmtid="{D5CDD505-2E9C-101B-9397-08002B2CF9AE}" pid="3" name="MediaServiceImageTags">
    <vt:lpwstr/>
  </property>
</Properties>
</file>